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idal\Desktop\"/>
    </mc:Choice>
  </mc:AlternateContent>
  <bookViews>
    <workbookView xWindow="0" yWindow="0" windowWidth="28800" windowHeight="12435"/>
  </bookViews>
  <sheets>
    <sheet name="příjmy 2018-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2" i="1"/>
  <c r="G30" i="1"/>
  <c r="H32" i="1" l="1"/>
  <c r="I32" i="1"/>
  <c r="J32" i="1"/>
  <c r="K32" i="1"/>
  <c r="L32" i="1"/>
  <c r="F32" i="1"/>
  <c r="O32" i="1"/>
  <c r="O25" i="1"/>
  <c r="H25" i="1"/>
  <c r="I25" i="1"/>
  <c r="J25" i="1"/>
  <c r="K25" i="1"/>
  <c r="L25" i="1"/>
  <c r="F25" i="1"/>
  <c r="Q25" i="1" l="1"/>
  <c r="Q32" i="1"/>
  <c r="Q18" i="1"/>
  <c r="H30" i="1" l="1"/>
  <c r="I30" i="1"/>
  <c r="J30" i="1"/>
  <c r="K30" i="1"/>
  <c r="L30" i="1"/>
  <c r="O30" i="1"/>
  <c r="H31" i="1"/>
  <c r="I31" i="1"/>
  <c r="J31" i="1"/>
  <c r="K31" i="1"/>
  <c r="L31" i="1"/>
  <c r="O31" i="1"/>
  <c r="F30" i="1"/>
  <c r="F31" i="1"/>
  <c r="H23" i="1"/>
  <c r="I23" i="1"/>
  <c r="J23" i="1"/>
  <c r="K23" i="1"/>
  <c r="L23" i="1"/>
  <c r="O23" i="1"/>
  <c r="H24" i="1"/>
  <c r="I24" i="1"/>
  <c r="J24" i="1"/>
  <c r="K24" i="1"/>
  <c r="L24" i="1"/>
  <c r="O24" i="1"/>
  <c r="F23" i="1"/>
  <c r="F24" i="1"/>
  <c r="Q31" i="1" l="1"/>
  <c r="Q30" i="1"/>
  <c r="Q29" i="1"/>
  <c r="Q24" i="1"/>
  <c r="Q23" i="1"/>
  <c r="Q22" i="1"/>
  <c r="Q17" i="1" l="1"/>
  <c r="Q16" i="1"/>
  <c r="Q15" i="1"/>
  <c r="Q4" i="1" l="1"/>
</calcChain>
</file>

<file path=xl/sharedStrings.xml><?xml version="1.0" encoding="utf-8"?>
<sst xmlns="http://schemas.openxmlformats.org/spreadsheetml/2006/main" count="28" uniqueCount="22">
  <si>
    <t>ÚMTM</t>
  </si>
  <si>
    <t>celkem</t>
  </si>
  <si>
    <t>zdroj</t>
  </si>
  <si>
    <t>11 hl.činnost</t>
  </si>
  <si>
    <t>18 ost. vzdělávání HČ</t>
  </si>
  <si>
    <t>19 ost. vzdělávání NHČ</t>
  </si>
  <si>
    <t>30 RVO</t>
  </si>
  <si>
    <t>16 FRUP</t>
  </si>
  <si>
    <t xml:space="preserve">31 spec. výzkum </t>
  </si>
  <si>
    <t>33 granty mimo MŠMT (GA ČR, TA ČR)</t>
  </si>
  <si>
    <t>34 granty EU</t>
  </si>
  <si>
    <t>37 spoluřešitelé</t>
  </si>
  <si>
    <t>39 zahraniční granty</t>
  </si>
  <si>
    <t>82 FPP</t>
  </si>
  <si>
    <t>85 FÚUP</t>
  </si>
  <si>
    <t>90 DČ HČ</t>
  </si>
  <si>
    <t>95 DČ NHČ</t>
  </si>
  <si>
    <t>příjmy ÚMTM/část VŠÚ dle zdrojů v letech 2019-22</t>
  </si>
  <si>
    <t>příjmy ÚMTM/ část LF dle zdrojů v letech 2019-22</t>
  </si>
  <si>
    <t>celkové příjmy ÚMTM dle zdrojů v letech 2019-22</t>
  </si>
  <si>
    <t>Příjmy ÚMTM dle zdrojů v roce 2018</t>
  </si>
  <si>
    <t>32 granty MŠMT (NPU)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</si>
</sst>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/>
    <xf numFmtId="0" fontId="1" fillId="0" borderId="0" xfId="0" applyFont="1"/>
    <xf numFmtId="0" fontId="0" fillId="0" borderId="0" xfId="0" applyFont="1" applyFill="1" applyBorder="1" applyAlignment="1"/>
    <xf numFmtId="0" fontId="0" fillId="0" borderId="0" xfId="0" applyFont="1"/>
    <xf numFmtId="0" fontId="0" fillId="0" borderId="0" xfId="0" applyFont="1" applyAlignment="1"/>
    <xf numFmtId="0" fontId="2" fillId="0" borderId="1" xfId="0" applyFont="1" applyFill="1" applyBorder="1"/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workbookViewId="0">
      <selection activeCell="A32" sqref="A32"/>
    </sheetView>
  </sheetViews>
  <sheetFormatPr defaultRowHeight="15" x14ac:dyDescent="0.25"/>
  <cols>
    <col min="17" max="17" width="12.85546875" customWidth="1"/>
  </cols>
  <sheetData>
    <row r="1" spans="1:17" x14ac:dyDescent="0.25">
      <c r="A1" s="7" t="s">
        <v>20</v>
      </c>
    </row>
    <row r="3" spans="1:17" ht="24" customHeight="1" x14ac:dyDescent="0.25">
      <c r="A3" s="1" t="s">
        <v>2</v>
      </c>
      <c r="B3" s="2">
        <v>11</v>
      </c>
      <c r="C3" s="2">
        <v>16</v>
      </c>
      <c r="D3" s="2">
        <v>18</v>
      </c>
      <c r="E3" s="2">
        <v>19</v>
      </c>
      <c r="F3" s="2">
        <v>30</v>
      </c>
      <c r="G3" s="2">
        <v>31</v>
      </c>
      <c r="H3" s="2">
        <v>32</v>
      </c>
      <c r="I3" s="2">
        <v>33</v>
      </c>
      <c r="J3" s="2">
        <v>34</v>
      </c>
      <c r="K3" s="2">
        <v>37</v>
      </c>
      <c r="L3" s="2">
        <v>39</v>
      </c>
      <c r="M3" s="2">
        <v>82</v>
      </c>
      <c r="N3" s="2">
        <v>85</v>
      </c>
      <c r="O3" s="2">
        <v>90</v>
      </c>
      <c r="P3" s="2">
        <v>95</v>
      </c>
      <c r="Q3" s="5" t="s">
        <v>1</v>
      </c>
    </row>
    <row r="4" spans="1:17" ht="15.75" x14ac:dyDescent="0.25">
      <c r="A4" s="3" t="s">
        <v>0</v>
      </c>
      <c r="B4" s="4">
        <v>1285</v>
      </c>
      <c r="C4" s="4"/>
      <c r="D4" s="4"/>
      <c r="E4" s="4">
        <v>2189</v>
      </c>
      <c r="F4" s="4">
        <v>22301</v>
      </c>
      <c r="G4" s="4">
        <v>6372</v>
      </c>
      <c r="H4" s="4">
        <v>62761</v>
      </c>
      <c r="I4" s="4">
        <v>23391</v>
      </c>
      <c r="J4" s="4">
        <v>3820</v>
      </c>
      <c r="K4" s="4">
        <v>43690</v>
      </c>
      <c r="L4" s="4">
        <v>38552</v>
      </c>
      <c r="M4" s="4"/>
      <c r="N4" s="4">
        <v>730</v>
      </c>
      <c r="O4" s="4">
        <v>5911</v>
      </c>
      <c r="P4" s="4"/>
      <c r="Q4" s="6">
        <f t="shared" ref="Q4" si="0">SUM(B4:P4)</f>
        <v>211002</v>
      </c>
    </row>
    <row r="6" spans="1:17" x14ac:dyDescent="0.25">
      <c r="A6" s="8" t="s">
        <v>3</v>
      </c>
      <c r="B6" s="9"/>
      <c r="C6" s="9"/>
      <c r="D6" s="9" t="s">
        <v>8</v>
      </c>
      <c r="E6" s="9"/>
      <c r="F6" s="9"/>
      <c r="G6" s="9"/>
      <c r="H6" s="9" t="s">
        <v>12</v>
      </c>
      <c r="I6" s="9"/>
    </row>
    <row r="7" spans="1:17" x14ac:dyDescent="0.25">
      <c r="A7" s="10" t="s">
        <v>7</v>
      </c>
      <c r="B7" s="9"/>
      <c r="C7" s="9"/>
      <c r="D7" s="9" t="s">
        <v>21</v>
      </c>
      <c r="E7" s="9"/>
      <c r="F7" s="9"/>
      <c r="G7" s="9"/>
      <c r="H7" s="9" t="s">
        <v>13</v>
      </c>
      <c r="I7" s="9"/>
    </row>
    <row r="8" spans="1:17" x14ac:dyDescent="0.25">
      <c r="A8" s="8" t="s">
        <v>4</v>
      </c>
      <c r="B8" s="9"/>
      <c r="C8" s="9"/>
      <c r="D8" s="9" t="s">
        <v>9</v>
      </c>
      <c r="E8" s="9"/>
      <c r="F8" s="9"/>
      <c r="G8" s="9"/>
      <c r="H8" s="9" t="s">
        <v>14</v>
      </c>
      <c r="I8" s="9"/>
    </row>
    <row r="9" spans="1:17" x14ac:dyDescent="0.25">
      <c r="A9" s="10" t="s">
        <v>5</v>
      </c>
      <c r="B9" s="9"/>
      <c r="C9" s="9"/>
      <c r="D9" s="9" t="s">
        <v>10</v>
      </c>
      <c r="E9" s="9"/>
      <c r="F9" s="9"/>
      <c r="G9" s="9"/>
      <c r="H9" s="9" t="s">
        <v>15</v>
      </c>
      <c r="I9" s="9"/>
    </row>
    <row r="10" spans="1:17" x14ac:dyDescent="0.25">
      <c r="A10" s="8" t="s">
        <v>6</v>
      </c>
      <c r="B10" s="9"/>
      <c r="C10" s="9"/>
      <c r="D10" s="9" t="s">
        <v>11</v>
      </c>
      <c r="E10" s="9"/>
      <c r="F10" s="9"/>
      <c r="G10" s="9"/>
      <c r="H10" s="9" t="s">
        <v>16</v>
      </c>
      <c r="I10" s="9"/>
    </row>
    <row r="13" spans="1:17" x14ac:dyDescent="0.25">
      <c r="A13" s="7" t="s">
        <v>19</v>
      </c>
    </row>
    <row r="14" spans="1:17" ht="15.75" x14ac:dyDescent="0.25">
      <c r="A14" s="1" t="s">
        <v>2</v>
      </c>
      <c r="B14" s="2">
        <v>11</v>
      </c>
      <c r="C14" s="2">
        <v>16</v>
      </c>
      <c r="D14" s="2">
        <v>18</v>
      </c>
      <c r="E14" s="2">
        <v>19</v>
      </c>
      <c r="F14" s="2">
        <v>30</v>
      </c>
      <c r="G14" s="2">
        <v>31</v>
      </c>
      <c r="H14" s="2">
        <v>32</v>
      </c>
      <c r="I14" s="2">
        <v>33</v>
      </c>
      <c r="J14" s="2">
        <v>34</v>
      </c>
      <c r="K14" s="2">
        <v>37</v>
      </c>
      <c r="L14" s="2">
        <v>39</v>
      </c>
      <c r="M14" s="2">
        <v>82</v>
      </c>
      <c r="N14" s="2">
        <v>85</v>
      </c>
      <c r="O14" s="2">
        <v>90</v>
      </c>
      <c r="P14" s="2">
        <v>95</v>
      </c>
      <c r="Q14" s="5" t="s">
        <v>1</v>
      </c>
    </row>
    <row r="15" spans="1:17" ht="15.75" x14ac:dyDescent="0.25">
      <c r="A15" s="3">
        <v>2019</v>
      </c>
      <c r="B15" s="4">
        <v>1500</v>
      </c>
      <c r="C15" s="4"/>
      <c r="D15" s="4"/>
      <c r="E15" s="4"/>
      <c r="F15" s="4">
        <v>25000</v>
      </c>
      <c r="G15" s="4">
        <v>6100</v>
      </c>
      <c r="H15" s="4">
        <v>36000</v>
      </c>
      <c r="I15" s="4">
        <v>24100</v>
      </c>
      <c r="J15" s="4">
        <v>67000</v>
      </c>
      <c r="K15" s="4">
        <v>60500</v>
      </c>
      <c r="L15" s="4">
        <v>23500</v>
      </c>
      <c r="M15" s="4"/>
      <c r="N15" s="4"/>
      <c r="O15" s="4">
        <v>6000</v>
      </c>
      <c r="P15" s="4"/>
      <c r="Q15" s="6">
        <f>SUM(B15:P15)</f>
        <v>249700</v>
      </c>
    </row>
    <row r="16" spans="1:17" ht="15.75" x14ac:dyDescent="0.25">
      <c r="A16" s="3">
        <v>2020</v>
      </c>
      <c r="B16" s="4">
        <v>2000</v>
      </c>
      <c r="C16" s="4"/>
      <c r="D16" s="4"/>
      <c r="E16" s="4"/>
      <c r="F16" s="4">
        <v>26000</v>
      </c>
      <c r="G16" s="4">
        <v>7000</v>
      </c>
      <c r="H16" s="4">
        <v>68000</v>
      </c>
      <c r="I16" s="4">
        <v>26000</v>
      </c>
      <c r="J16" s="4">
        <v>67000</v>
      </c>
      <c r="K16" s="4">
        <v>120000</v>
      </c>
      <c r="L16" s="4">
        <v>10500</v>
      </c>
      <c r="M16" s="4"/>
      <c r="N16" s="4"/>
      <c r="O16" s="4">
        <v>6000</v>
      </c>
      <c r="P16" s="4"/>
      <c r="Q16" s="6">
        <f t="shared" ref="Q16:Q18" si="1">SUM(B16:P16)</f>
        <v>332500</v>
      </c>
    </row>
    <row r="17" spans="1:17" ht="15.75" x14ac:dyDescent="0.25">
      <c r="A17" s="3">
        <v>2021</v>
      </c>
      <c r="B17" s="4">
        <v>2500</v>
      </c>
      <c r="C17" s="4"/>
      <c r="D17" s="4"/>
      <c r="E17" s="4"/>
      <c r="F17" s="4">
        <v>27000</v>
      </c>
      <c r="G17" s="4">
        <v>7500</v>
      </c>
      <c r="H17" s="4">
        <v>68000</v>
      </c>
      <c r="I17" s="4">
        <v>27000</v>
      </c>
      <c r="J17" s="4">
        <v>67000</v>
      </c>
      <c r="K17" s="4">
        <v>151000</v>
      </c>
      <c r="L17" s="4">
        <v>10500</v>
      </c>
      <c r="M17" s="4"/>
      <c r="N17" s="4"/>
      <c r="O17" s="4">
        <v>8000</v>
      </c>
      <c r="P17" s="4"/>
      <c r="Q17" s="6">
        <f t="shared" si="1"/>
        <v>368500</v>
      </c>
    </row>
    <row r="18" spans="1:17" ht="15.75" x14ac:dyDescent="0.25">
      <c r="A18" s="11">
        <v>2022</v>
      </c>
      <c r="B18" s="4">
        <v>2600</v>
      </c>
      <c r="C18" s="4"/>
      <c r="D18" s="4"/>
      <c r="E18" s="4"/>
      <c r="F18" s="4">
        <v>27500</v>
      </c>
      <c r="G18" s="4">
        <v>7500</v>
      </c>
      <c r="H18" s="4">
        <v>68000</v>
      </c>
      <c r="I18" s="4">
        <v>27500</v>
      </c>
      <c r="J18" s="4">
        <v>67000</v>
      </c>
      <c r="K18" s="4">
        <v>55000</v>
      </c>
      <c r="L18" s="4">
        <v>10500</v>
      </c>
      <c r="M18" s="4"/>
      <c r="N18" s="4"/>
      <c r="O18" s="4">
        <v>8500</v>
      </c>
      <c r="P18" s="4"/>
      <c r="Q18" s="6">
        <f t="shared" si="1"/>
        <v>274100</v>
      </c>
    </row>
    <row r="20" spans="1:17" x14ac:dyDescent="0.25">
      <c r="A20" s="7" t="s">
        <v>17</v>
      </c>
    </row>
    <row r="21" spans="1:17" ht="15.75" x14ac:dyDescent="0.25">
      <c r="A21" s="1" t="s">
        <v>2</v>
      </c>
      <c r="B21" s="2">
        <v>11</v>
      </c>
      <c r="C21" s="2">
        <v>16</v>
      </c>
      <c r="D21" s="2">
        <v>18</v>
      </c>
      <c r="E21" s="2">
        <v>19</v>
      </c>
      <c r="F21" s="2">
        <v>30</v>
      </c>
      <c r="G21" s="2">
        <v>31</v>
      </c>
      <c r="H21" s="2">
        <v>32</v>
      </c>
      <c r="I21" s="2">
        <v>33</v>
      </c>
      <c r="J21" s="2">
        <v>34</v>
      </c>
      <c r="K21" s="2">
        <v>37</v>
      </c>
      <c r="L21" s="2">
        <v>39</v>
      </c>
      <c r="M21" s="2">
        <v>82</v>
      </c>
      <c r="N21" s="2">
        <v>85</v>
      </c>
      <c r="O21" s="2">
        <v>90</v>
      </c>
      <c r="P21" s="2">
        <v>95</v>
      </c>
      <c r="Q21" s="5" t="s">
        <v>1</v>
      </c>
    </row>
    <row r="22" spans="1:17" ht="15.75" x14ac:dyDescent="0.25">
      <c r="A22" s="3">
        <v>2019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6">
        <f>SUM(B22:P22)</f>
        <v>0</v>
      </c>
    </row>
    <row r="23" spans="1:17" ht="15.75" x14ac:dyDescent="0.25">
      <c r="A23" s="3">
        <v>2020</v>
      </c>
      <c r="B23" s="4"/>
      <c r="C23" s="4"/>
      <c r="D23" s="4"/>
      <c r="E23" s="4"/>
      <c r="F23" s="4">
        <f t="shared" ref="F23:O25" si="2">F16*0.35</f>
        <v>9100</v>
      </c>
      <c r="G23" s="4"/>
      <c r="H23" s="4">
        <f t="shared" si="2"/>
        <v>23800</v>
      </c>
      <c r="I23" s="4">
        <f t="shared" si="2"/>
        <v>9100</v>
      </c>
      <c r="J23" s="4">
        <f t="shared" si="2"/>
        <v>23450</v>
      </c>
      <c r="K23" s="4">
        <f t="shared" si="2"/>
        <v>42000</v>
      </c>
      <c r="L23" s="4">
        <f t="shared" si="2"/>
        <v>3674.9999999999995</v>
      </c>
      <c r="M23" s="4"/>
      <c r="N23" s="4"/>
      <c r="O23" s="4">
        <f t="shared" si="2"/>
        <v>2100</v>
      </c>
      <c r="P23" s="4"/>
      <c r="Q23" s="6">
        <f t="shared" ref="Q23:Q25" si="3">SUM(B23:P23)</f>
        <v>113225</v>
      </c>
    </row>
    <row r="24" spans="1:17" ht="15.75" x14ac:dyDescent="0.25">
      <c r="A24" s="3">
        <v>2021</v>
      </c>
      <c r="B24" s="4"/>
      <c r="C24" s="4"/>
      <c r="D24" s="4"/>
      <c r="E24" s="4"/>
      <c r="F24" s="4">
        <f t="shared" si="2"/>
        <v>9450</v>
      </c>
      <c r="G24" s="4"/>
      <c r="H24" s="4">
        <f t="shared" si="2"/>
        <v>23800</v>
      </c>
      <c r="I24" s="4">
        <f t="shared" si="2"/>
        <v>9450</v>
      </c>
      <c r="J24" s="4">
        <f t="shared" si="2"/>
        <v>23450</v>
      </c>
      <c r="K24" s="4">
        <f t="shared" si="2"/>
        <v>52850</v>
      </c>
      <c r="L24" s="4">
        <f t="shared" si="2"/>
        <v>3674.9999999999995</v>
      </c>
      <c r="M24" s="4"/>
      <c r="N24" s="4"/>
      <c r="O24" s="4">
        <f t="shared" si="2"/>
        <v>2800</v>
      </c>
      <c r="P24" s="4"/>
      <c r="Q24" s="6">
        <f t="shared" si="3"/>
        <v>125475</v>
      </c>
    </row>
    <row r="25" spans="1:17" ht="15.75" x14ac:dyDescent="0.25">
      <c r="A25" s="11">
        <v>2022</v>
      </c>
      <c r="B25" s="12"/>
      <c r="C25" s="12"/>
      <c r="D25" s="12"/>
      <c r="E25" s="12"/>
      <c r="F25" s="4">
        <f t="shared" si="2"/>
        <v>9625</v>
      </c>
      <c r="G25" s="4"/>
      <c r="H25" s="4">
        <f t="shared" si="2"/>
        <v>23800</v>
      </c>
      <c r="I25" s="4">
        <f t="shared" si="2"/>
        <v>9625</v>
      </c>
      <c r="J25" s="4">
        <f t="shared" si="2"/>
        <v>23450</v>
      </c>
      <c r="K25" s="4">
        <f t="shared" si="2"/>
        <v>19250</v>
      </c>
      <c r="L25" s="4">
        <f t="shared" si="2"/>
        <v>3674.9999999999995</v>
      </c>
      <c r="M25" s="12"/>
      <c r="N25" s="12"/>
      <c r="O25" s="4">
        <f t="shared" si="2"/>
        <v>2975</v>
      </c>
      <c r="P25" s="12"/>
      <c r="Q25" s="6">
        <f t="shared" si="3"/>
        <v>92400</v>
      </c>
    </row>
    <row r="27" spans="1:17" x14ac:dyDescent="0.25">
      <c r="A27" s="7" t="s">
        <v>18</v>
      </c>
    </row>
    <row r="28" spans="1:17" ht="15.75" x14ac:dyDescent="0.25">
      <c r="A28" s="1" t="s">
        <v>2</v>
      </c>
      <c r="B28" s="2">
        <v>11</v>
      </c>
      <c r="C28" s="2">
        <v>16</v>
      </c>
      <c r="D28" s="2">
        <v>18</v>
      </c>
      <c r="E28" s="2">
        <v>19</v>
      </c>
      <c r="F28" s="2">
        <v>30</v>
      </c>
      <c r="G28" s="2">
        <v>31</v>
      </c>
      <c r="H28" s="2">
        <v>32</v>
      </c>
      <c r="I28" s="2">
        <v>33</v>
      </c>
      <c r="J28" s="2">
        <v>34</v>
      </c>
      <c r="K28" s="2">
        <v>37</v>
      </c>
      <c r="L28" s="2">
        <v>39</v>
      </c>
      <c r="M28" s="2">
        <v>82</v>
      </c>
      <c r="N28" s="2">
        <v>85</v>
      </c>
      <c r="O28" s="2">
        <v>90</v>
      </c>
      <c r="P28" s="2">
        <v>95</v>
      </c>
      <c r="Q28" s="5" t="s">
        <v>1</v>
      </c>
    </row>
    <row r="29" spans="1:17" ht="15.75" x14ac:dyDescent="0.25">
      <c r="A29" s="3">
        <v>2019</v>
      </c>
      <c r="B29" s="4">
        <v>1500</v>
      </c>
      <c r="C29" s="4"/>
      <c r="D29" s="4"/>
      <c r="E29" s="4"/>
      <c r="F29" s="4">
        <v>25000</v>
      </c>
      <c r="G29" s="4">
        <v>6100</v>
      </c>
      <c r="H29" s="4">
        <v>36000</v>
      </c>
      <c r="I29" s="4">
        <v>24100</v>
      </c>
      <c r="J29" s="4">
        <v>67000</v>
      </c>
      <c r="K29" s="4">
        <v>60500</v>
      </c>
      <c r="L29" s="4">
        <v>23500</v>
      </c>
      <c r="M29" s="4"/>
      <c r="N29" s="4"/>
      <c r="O29" s="4">
        <v>6000</v>
      </c>
      <c r="P29" s="4"/>
      <c r="Q29" s="6">
        <f>SUM(B29:P29)</f>
        <v>249700</v>
      </c>
    </row>
    <row r="30" spans="1:17" ht="15.75" x14ac:dyDescent="0.25">
      <c r="A30" s="3">
        <v>2020</v>
      </c>
      <c r="B30" s="4">
        <v>2000</v>
      </c>
      <c r="C30" s="4"/>
      <c r="D30" s="4"/>
      <c r="E30" s="4"/>
      <c r="F30" s="4">
        <f t="shared" ref="F30:O32" si="4">F16*0.65</f>
        <v>16900</v>
      </c>
      <c r="G30" s="4">
        <f>G16</f>
        <v>7000</v>
      </c>
      <c r="H30" s="4">
        <f t="shared" si="4"/>
        <v>44200</v>
      </c>
      <c r="I30" s="4">
        <f t="shared" si="4"/>
        <v>16900</v>
      </c>
      <c r="J30" s="4">
        <f t="shared" si="4"/>
        <v>43550</v>
      </c>
      <c r="K30" s="4">
        <f t="shared" si="4"/>
        <v>78000</v>
      </c>
      <c r="L30" s="4">
        <f t="shared" si="4"/>
        <v>6825</v>
      </c>
      <c r="M30" s="4"/>
      <c r="N30" s="4"/>
      <c r="O30" s="4">
        <f t="shared" si="4"/>
        <v>3900</v>
      </c>
      <c r="P30" s="4"/>
      <c r="Q30" s="6">
        <f t="shared" ref="Q30:Q32" si="5">SUM(B30:P30)</f>
        <v>219275</v>
      </c>
    </row>
    <row r="31" spans="1:17" ht="15.75" x14ac:dyDescent="0.25">
      <c r="A31" s="3">
        <v>2021</v>
      </c>
      <c r="B31" s="4">
        <v>2500</v>
      </c>
      <c r="C31" s="4"/>
      <c r="D31" s="4"/>
      <c r="E31" s="4"/>
      <c r="F31" s="4">
        <f t="shared" si="4"/>
        <v>17550</v>
      </c>
      <c r="G31" s="4">
        <f t="shared" ref="G31:G32" si="6">G17</f>
        <v>7500</v>
      </c>
      <c r="H31" s="4">
        <f t="shared" si="4"/>
        <v>44200</v>
      </c>
      <c r="I31" s="4">
        <f t="shared" si="4"/>
        <v>17550</v>
      </c>
      <c r="J31" s="4">
        <f t="shared" si="4"/>
        <v>43550</v>
      </c>
      <c r="K31" s="4">
        <f t="shared" si="4"/>
        <v>98150</v>
      </c>
      <c r="L31" s="4">
        <f t="shared" si="4"/>
        <v>6825</v>
      </c>
      <c r="M31" s="4"/>
      <c r="N31" s="4"/>
      <c r="O31" s="4">
        <f t="shared" si="4"/>
        <v>5200</v>
      </c>
      <c r="P31" s="4"/>
      <c r="Q31" s="6">
        <f t="shared" si="5"/>
        <v>243025</v>
      </c>
    </row>
    <row r="32" spans="1:17" ht="15.75" x14ac:dyDescent="0.25">
      <c r="A32" s="11">
        <v>2022</v>
      </c>
      <c r="B32" s="4">
        <v>2600</v>
      </c>
      <c r="C32" s="12"/>
      <c r="D32" s="12"/>
      <c r="E32" s="12"/>
      <c r="F32" s="4">
        <f t="shared" si="4"/>
        <v>17875</v>
      </c>
      <c r="G32" s="4">
        <f t="shared" si="6"/>
        <v>7500</v>
      </c>
      <c r="H32" s="4">
        <f t="shared" si="4"/>
        <v>44200</v>
      </c>
      <c r="I32" s="4">
        <f t="shared" si="4"/>
        <v>17875</v>
      </c>
      <c r="J32" s="4">
        <f t="shared" si="4"/>
        <v>43550</v>
      </c>
      <c r="K32" s="4">
        <f t="shared" si="4"/>
        <v>35750</v>
      </c>
      <c r="L32" s="4">
        <f t="shared" si="4"/>
        <v>6825</v>
      </c>
      <c r="M32" s="12"/>
      <c r="N32" s="12"/>
      <c r="O32" s="4">
        <f t="shared" si="4"/>
        <v>5525</v>
      </c>
      <c r="P32" s="12"/>
      <c r="Q32" s="6">
        <f t="shared" si="5"/>
        <v>181700</v>
      </c>
    </row>
  </sheetData>
  <pageMargins left="0.25" right="0.25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příjmy 2018-22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Pridal Jiri</dc:creator>
  <cp:lastModifiedBy>Pridal Jiri</cp:lastModifiedBy>
  <cp:lastPrinted>2019-07-12T08:15:20Z</cp:lastPrinted>
  <dcterms:created xsi:type="dcterms:W3CDTF">2019-07-11T09:07:22Z</dcterms:created>
  <dcterms:modified xsi:type="dcterms:W3CDTF">2019-09-13T12:45:31Z</dcterms:modified>
</cp:coreProperties>
</file>