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60" windowWidth="20376" windowHeight="9132" firstSheet="1" activeTab="1"/>
  </bookViews>
  <sheets>
    <sheet name="Plán" sheetId="1" r:id="rId1"/>
    <sheet name="2018" sheetId="7" r:id="rId2"/>
  </sheets>
  <calcPr calcId="145621"/>
</workbook>
</file>

<file path=xl/calcChain.xml><?xml version="1.0" encoding="utf-8"?>
<calcChain xmlns="http://schemas.openxmlformats.org/spreadsheetml/2006/main">
  <c r="G8" i="7" l="1"/>
  <c r="H8" i="7"/>
  <c r="E28" i="7" l="1"/>
  <c r="F14" i="7" l="1"/>
  <c r="G14" i="7"/>
  <c r="H14" i="7"/>
  <c r="I14" i="7"/>
  <c r="J14" i="7"/>
  <c r="K14" i="7"/>
  <c r="L17" i="7" s="1"/>
  <c r="L14" i="7"/>
  <c r="E14" i="7"/>
  <c r="J17" i="7" l="1"/>
  <c r="H17" i="7"/>
  <c r="F17" i="7"/>
  <c r="E13" i="1" l="1"/>
  <c r="D13" i="1"/>
  <c r="E14" i="1"/>
</calcChain>
</file>

<file path=xl/sharedStrings.xml><?xml version="1.0" encoding="utf-8"?>
<sst xmlns="http://schemas.openxmlformats.org/spreadsheetml/2006/main" count="56" uniqueCount="41">
  <si>
    <t>Příloha 3.6</t>
  </si>
  <si>
    <t>Plán hospodaření Centra popularizace na rok 2016</t>
  </si>
  <si>
    <t>Středisko/SPP</t>
  </si>
  <si>
    <t>Zdroj</t>
  </si>
  <si>
    <t>Název</t>
  </si>
  <si>
    <t>Náklady</t>
  </si>
  <si>
    <t>Výnosy</t>
  </si>
  <si>
    <t>Provoz CP</t>
  </si>
  <si>
    <t>Provoz expozic</t>
  </si>
  <si>
    <t>Pořízení exponátů</t>
  </si>
  <si>
    <t>Projekt Tvorba značky</t>
  </si>
  <si>
    <t>Plán celkem</t>
  </si>
  <si>
    <t>Výsledek</t>
  </si>
  <si>
    <t>*</t>
  </si>
  <si>
    <t>*  Plánovaná provozní ztráta ve výši 538 020,- Kč bude vykryta z provozních prostředků děkanátu.</t>
  </si>
  <si>
    <t>Provozní náklady budovy včetně energií  ve výši 2.328.708,- Kč jsou zahrnuty do plánovaných nákladů správy budov.</t>
  </si>
  <si>
    <t>Plán investic</t>
  </si>
  <si>
    <t>Plán a čerpání celkem</t>
  </si>
  <si>
    <t>Položka č. 4</t>
  </si>
  <si>
    <t xml:space="preserve">*  Na základě průběžných výsledků hospodaření Centra popularizace k 31.8.2016 lze předpokládat, že k očekávané provozní ztrátě ve výši  538 020,- Kč nedojde a k 31.12.2016 bude hospodaření Centra popularizace vyrovnané. </t>
  </si>
  <si>
    <t>Investiční náklady jsou pokryty ze zdrojů děkanátu (FRIM - zdroj 80 a FRIM z FPP - zdroj 81). Plánované prostředky na pořízení investic budou k 31.12.2016 vyčerpány.</t>
  </si>
  <si>
    <t>Investice Pevnost poznání</t>
  </si>
  <si>
    <t>Náklady plán</t>
  </si>
  <si>
    <t>Výnosy plán</t>
  </si>
  <si>
    <t>Plán - provozní prostředky CP</t>
  </si>
  <si>
    <t>Prodej zboží</t>
  </si>
  <si>
    <t>Provoz CP (běžný provoz, vzdělávání)</t>
  </si>
  <si>
    <t>Kroužky a tábory</t>
  </si>
  <si>
    <t>Pronájmy prostor externí</t>
  </si>
  <si>
    <t>Provoz expozic - (vstupenky,pořízení neinv. exponátů)</t>
  </si>
  <si>
    <t>Pořízení exponátů (vyráběné)</t>
  </si>
  <si>
    <t>Plán hospodaření Centra popularizace na rok 2018</t>
  </si>
  <si>
    <t xml:space="preserve"> </t>
  </si>
  <si>
    <t xml:space="preserve">Položka </t>
  </si>
  <si>
    <t>Provozní náklady budovy včetně energií ve výši  2.628.254,- Kč jsou zahrnuty do plánovaných nákladů správy budov (středisko 3940, 3941).</t>
  </si>
  <si>
    <t>Plán - investiční prostředky (zahrnuto do děkanátu - vybavení)</t>
  </si>
  <si>
    <t>Položka "Pořízení exponátů" je předmětem dodatečného schválení investic</t>
  </si>
  <si>
    <t>Provoz CP (vnitrovýnosy, vnitronáklady, výjezdní balíčky)</t>
  </si>
  <si>
    <t>3900_1</t>
  </si>
  <si>
    <r>
      <t xml:space="preserve">Příloha č. 8 - </t>
    </r>
    <r>
      <rPr>
        <b/>
        <sz val="11"/>
        <color theme="1"/>
        <rFont val="Calibri"/>
        <family val="2"/>
        <charset val="238"/>
        <scheme val="minor"/>
      </rPr>
      <t>oprava</t>
    </r>
  </si>
  <si>
    <t>V roce 2018 je plánována mírná provozní ztráta ve výši 509 075,- Kč , která bude vykryta z provozních prostředků děkanátu z neveřejných zdrojů (popř. z FPP HV alokobvaném na CP). Na základě výsledků předešlých let lze očekávat vyrovnaný rozpočet díky vyšším výnosům, než je plánováno.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</si>
</sst>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4"/>
      <color theme="1"/>
      <name val="Calibri"/>
      <family val="2"/>
      <scheme val="minor"/>
    </font>
    <font>
      <b/>
      <sz val="20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sz val="10"/>
      <color indexed="8"/>
      <name val="Helvetica"/>
    </font>
    <font>
      <sz val="14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39997558519241921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1" fillId="0" borderId="0" applyNumberFormat="0" applyFill="0" applyBorder="0" applyProtection="0">
      <alignment vertical="top" wrapText="1"/>
    </xf>
  </cellStyleXfs>
  <cellXfs count="107">
    <xf numFmtId="0" fontId="0" fillId="0" borderId="0" xfId="0"/>
    <xf numFmtId="0" fontId="3" fillId="0" borderId="0" xfId="0" applyFont="1"/>
    <xf numFmtId="0" fontId="4" fillId="0" borderId="1" xfId="0" applyFont="1" applyBorder="1"/>
    <xf numFmtId="3" fontId="4" fillId="0" borderId="1" xfId="0" applyNumberFormat="1" applyFont="1" applyBorder="1"/>
    <xf numFmtId="3" fontId="4" fillId="0" borderId="3" xfId="0" applyNumberFormat="1" applyFont="1" applyBorder="1"/>
    <xf numFmtId="0" fontId="4" fillId="0" borderId="4" xfId="0" applyFont="1" applyBorder="1"/>
    <xf numFmtId="3" fontId="4" fillId="0" borderId="4" xfId="0" applyNumberFormat="1" applyFont="1" applyBorder="1"/>
    <xf numFmtId="3" fontId="4" fillId="0" borderId="5" xfId="0" applyNumberFormat="1" applyFont="1" applyBorder="1"/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2" fillId="0" borderId="6" xfId="0" applyFont="1" applyBorder="1"/>
    <xf numFmtId="0" fontId="2" fillId="0" borderId="7" xfId="0" applyFont="1" applyBorder="1"/>
    <xf numFmtId="3" fontId="2" fillId="0" borderId="7" xfId="0" applyNumberFormat="1" applyFont="1" applyBorder="1"/>
    <xf numFmtId="3" fontId="2" fillId="0" borderId="8" xfId="0" applyNumberFormat="1" applyFont="1" applyBorder="1"/>
    <xf numFmtId="0" fontId="4" fillId="0" borderId="4" xfId="0" applyFont="1" applyBorder="1" applyAlignment="1">
      <alignment horizontal="center" vertical="center"/>
    </xf>
    <xf numFmtId="16" fontId="2" fillId="0" borderId="0" xfId="0" applyNumberFormat="1" applyFont="1" applyAlignment="1">
      <alignment horizontal="left"/>
    </xf>
    <xf numFmtId="0" fontId="5" fillId="0" borderId="0" xfId="0" applyFont="1"/>
    <xf numFmtId="0" fontId="4" fillId="0" borderId="9" xfId="0" applyFont="1" applyBorder="1" applyAlignment="1">
      <alignment horizontal="left" vertical="center"/>
    </xf>
    <xf numFmtId="0" fontId="4" fillId="0" borderId="10" xfId="0" applyFont="1" applyBorder="1" applyAlignment="1">
      <alignment horizontal="center" vertical="center"/>
    </xf>
    <xf numFmtId="0" fontId="4" fillId="0" borderId="10" xfId="0" applyFont="1" applyBorder="1"/>
    <xf numFmtId="3" fontId="4" fillId="0" borderId="10" xfId="0" applyNumberFormat="1" applyFont="1" applyBorder="1"/>
    <xf numFmtId="3" fontId="4" fillId="0" borderId="11" xfId="0" applyNumberFormat="1" applyFont="1" applyBorder="1"/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3" fontId="0" fillId="0" borderId="0" xfId="0" applyNumberFormat="1"/>
    <xf numFmtId="0" fontId="2" fillId="0" borderId="0" xfId="0" applyFont="1"/>
    <xf numFmtId="3" fontId="2" fillId="0" borderId="0" xfId="0" applyNumberFormat="1" applyFont="1"/>
    <xf numFmtId="0" fontId="6" fillId="0" borderId="0" xfId="0" applyFont="1"/>
    <xf numFmtId="0" fontId="2" fillId="0" borderId="12" xfId="0" applyFont="1" applyBorder="1"/>
    <xf numFmtId="0" fontId="2" fillId="0" borderId="13" xfId="0" applyFont="1" applyBorder="1"/>
    <xf numFmtId="3" fontId="2" fillId="0" borderId="13" xfId="0" applyNumberFormat="1" applyFont="1" applyBorder="1"/>
    <xf numFmtId="3" fontId="2" fillId="0" borderId="14" xfId="0" applyNumberFormat="1" applyFont="1" applyBorder="1"/>
    <xf numFmtId="0" fontId="7" fillId="0" borderId="0" xfId="0" applyFont="1" applyBorder="1"/>
    <xf numFmtId="3" fontId="7" fillId="0" borderId="0" xfId="0" applyNumberFormat="1" applyFont="1" applyBorder="1"/>
    <xf numFmtId="0" fontId="7" fillId="0" borderId="0" xfId="0" applyFont="1"/>
    <xf numFmtId="0" fontId="2" fillId="0" borderId="4" xfId="0" applyFont="1" applyBorder="1"/>
    <xf numFmtId="0" fontId="2" fillId="0" borderId="16" xfId="0" applyFont="1" applyBorder="1"/>
    <xf numFmtId="0" fontId="2" fillId="0" borderId="6" xfId="0" applyFont="1" applyBorder="1" applyAlignment="1">
      <alignment horizontal="center" vertical="center"/>
    </xf>
    <xf numFmtId="0" fontId="2" fillId="0" borderId="9" xfId="0" applyFont="1" applyBorder="1"/>
    <xf numFmtId="0" fontId="2" fillId="0" borderId="10" xfId="0" applyFont="1" applyBorder="1"/>
    <xf numFmtId="0" fontId="8" fillId="0" borderId="0" xfId="0" applyFont="1"/>
    <xf numFmtId="0" fontId="2" fillId="0" borderId="0" xfId="0" applyFont="1" applyBorder="1" applyAlignment="1">
      <alignment horizontal="center" vertical="center"/>
    </xf>
    <xf numFmtId="0" fontId="4" fillId="0" borderId="18" xfId="0" applyFont="1" applyBorder="1" applyAlignment="1">
      <alignment horizontal="left" vertical="center"/>
    </xf>
    <xf numFmtId="0" fontId="2" fillId="0" borderId="0" xfId="0" applyFont="1" applyBorder="1"/>
    <xf numFmtId="0" fontId="4" fillId="0" borderId="0" xfId="0" applyFont="1" applyBorder="1"/>
    <xf numFmtId="3" fontId="2" fillId="0" borderId="10" xfId="0" applyNumberFormat="1" applyFont="1" applyBorder="1"/>
    <xf numFmtId="3" fontId="2" fillId="0" borderId="4" xfId="0" applyNumberFormat="1" applyFont="1" applyBorder="1"/>
    <xf numFmtId="0" fontId="4" fillId="2" borderId="9" xfId="0" applyFont="1" applyFill="1" applyBorder="1" applyAlignment="1">
      <alignment horizontal="left" vertical="center"/>
    </xf>
    <xf numFmtId="0" fontId="4" fillId="2" borderId="10" xfId="0" applyFont="1" applyFill="1" applyBorder="1"/>
    <xf numFmtId="3" fontId="4" fillId="2" borderId="10" xfId="0" applyNumberFormat="1" applyFont="1" applyFill="1" applyBorder="1"/>
    <xf numFmtId="3" fontId="4" fillId="2" borderId="15" xfId="0" applyNumberFormat="1" applyFont="1" applyFill="1" applyBorder="1"/>
    <xf numFmtId="0" fontId="4" fillId="2" borderId="2" xfId="0" applyFont="1" applyFill="1" applyBorder="1" applyAlignment="1">
      <alignment horizontal="left" vertical="center"/>
    </xf>
    <xf numFmtId="0" fontId="4" fillId="2" borderId="1" xfId="0" applyFont="1" applyFill="1" applyBorder="1"/>
    <xf numFmtId="3" fontId="4" fillId="2" borderId="1" xfId="0" applyNumberFormat="1" applyFont="1" applyFill="1" applyBorder="1"/>
    <xf numFmtId="0" fontId="4" fillId="2" borderId="16" xfId="0" applyFont="1" applyFill="1" applyBorder="1" applyAlignment="1">
      <alignment horizontal="left" vertical="center"/>
    </xf>
    <xf numFmtId="0" fontId="4" fillId="2" borderId="4" xfId="0" applyFont="1" applyFill="1" applyBorder="1"/>
    <xf numFmtId="0" fontId="7" fillId="0" borderId="0" xfId="0" applyFont="1" applyBorder="1" applyAlignment="1">
      <alignment horizontal="left" vertical="top" wrapText="1"/>
    </xf>
    <xf numFmtId="0" fontId="2" fillId="0" borderId="23" xfId="0" applyFont="1" applyBorder="1" applyAlignment="1">
      <alignment horizontal="center" vertical="center"/>
    </xf>
    <xf numFmtId="0" fontId="4" fillId="0" borderId="24" xfId="0" applyFont="1" applyBorder="1"/>
    <xf numFmtId="0" fontId="2" fillId="0" borderId="23" xfId="0" applyFont="1" applyBorder="1"/>
    <xf numFmtId="3" fontId="2" fillId="3" borderId="7" xfId="0" applyNumberFormat="1" applyFont="1" applyFill="1" applyBorder="1"/>
    <xf numFmtId="0" fontId="2" fillId="3" borderId="6" xfId="0" applyFont="1" applyFill="1" applyBorder="1"/>
    <xf numFmtId="0" fontId="2" fillId="3" borderId="7" xfId="0" applyFont="1" applyFill="1" applyBorder="1"/>
    <xf numFmtId="0" fontId="3" fillId="4" borderId="0" xfId="0" applyFont="1" applyFill="1"/>
    <xf numFmtId="0" fontId="2" fillId="4" borderId="6" xfId="0" applyFont="1" applyFill="1" applyBorder="1" applyAlignment="1">
      <alignment horizontal="left" vertical="center"/>
    </xf>
    <xf numFmtId="0" fontId="2" fillId="4" borderId="23" xfId="0" applyFont="1" applyFill="1" applyBorder="1"/>
    <xf numFmtId="3" fontId="2" fillId="0" borderId="11" xfId="0" applyNumberFormat="1" applyFont="1" applyBorder="1"/>
    <xf numFmtId="3" fontId="2" fillId="0" borderId="5" xfId="0" applyNumberFormat="1" applyFont="1" applyBorder="1"/>
    <xf numFmtId="16" fontId="9" fillId="0" borderId="0" xfId="0" applyNumberFormat="1" applyFont="1"/>
    <xf numFmtId="0" fontId="3" fillId="3" borderId="0" xfId="0" applyFont="1" applyFill="1"/>
    <xf numFmtId="0" fontId="0" fillId="0" borderId="0" xfId="0" applyAlignment="1">
      <alignment horizontal="right"/>
    </xf>
    <xf numFmtId="0" fontId="10" fillId="0" borderId="0" xfId="0" applyFont="1" applyBorder="1"/>
    <xf numFmtId="0" fontId="10" fillId="0" borderId="0" xfId="0" applyFont="1"/>
    <xf numFmtId="0" fontId="10" fillId="0" borderId="22" xfId="0" applyFont="1" applyBorder="1"/>
    <xf numFmtId="3" fontId="4" fillId="0" borderId="19" xfId="0" applyNumberFormat="1" applyFont="1" applyBorder="1"/>
    <xf numFmtId="0" fontId="4" fillId="0" borderId="20" xfId="0" applyFont="1" applyBorder="1"/>
    <xf numFmtId="3" fontId="2" fillId="4" borderId="8" xfId="0" applyNumberFormat="1" applyFont="1" applyFill="1" applyBorder="1"/>
    <xf numFmtId="0" fontId="7" fillId="0" borderId="0" xfId="0" applyFont="1" applyFill="1" applyBorder="1" applyAlignment="1">
      <alignment horizontal="left" vertical="top"/>
    </xf>
    <xf numFmtId="0" fontId="7" fillId="0" borderId="0" xfId="0" applyFont="1" applyFill="1" applyBorder="1" applyAlignment="1">
      <alignment horizontal="left" vertical="top" wrapText="1"/>
    </xf>
    <xf numFmtId="3" fontId="7" fillId="0" borderId="0" xfId="0" applyNumberFormat="1" applyFont="1" applyFill="1" applyBorder="1" applyAlignment="1">
      <alignment horizontal="left" vertical="top" wrapText="1"/>
    </xf>
    <xf numFmtId="0" fontId="10" fillId="0" borderId="26" xfId="0" applyFont="1" applyBorder="1"/>
    <xf numFmtId="3" fontId="4" fillId="0" borderId="27" xfId="0" applyNumberFormat="1" applyFont="1" applyBorder="1"/>
    <xf numFmtId="0" fontId="5" fillId="0" borderId="0" xfId="0" applyFont="1" applyAlignment="1">
      <alignment horizontal="center"/>
    </xf>
    <xf numFmtId="0" fontId="2" fillId="0" borderId="12" xfId="0" applyFont="1" applyBorder="1" applyAlignment="1">
      <alignment horizontal="left"/>
    </xf>
    <xf numFmtId="0" fontId="4" fillId="0" borderId="21" xfId="0" applyFont="1" applyBorder="1" applyAlignment="1">
      <alignment horizontal="left" vertical="center"/>
    </xf>
    <xf numFmtId="0" fontId="4" fillId="0" borderId="25" xfId="0" applyFont="1" applyBorder="1" applyAlignment="1">
      <alignment horizontal="left" vertical="center"/>
    </xf>
    <xf numFmtId="0" fontId="8" fillId="0" borderId="0" xfId="0" applyFont="1" applyAlignment="1">
      <alignment horizontal="center"/>
    </xf>
    <xf numFmtId="3" fontId="4" fillId="2" borderId="28" xfId="0" applyNumberFormat="1" applyFont="1" applyFill="1" applyBorder="1"/>
    <xf numFmtId="3" fontId="4" fillId="2" borderId="29" xfId="0" applyNumberFormat="1" applyFont="1" applyFill="1" applyBorder="1"/>
    <xf numFmtId="0" fontId="2" fillId="5" borderId="7" xfId="0" applyFont="1" applyFill="1" applyBorder="1" applyAlignment="1">
      <alignment horizontal="center" vertical="center"/>
    </xf>
    <xf numFmtId="3" fontId="4" fillId="5" borderId="10" xfId="0" applyNumberFormat="1" applyFont="1" applyFill="1" applyBorder="1"/>
    <xf numFmtId="3" fontId="4" fillId="5" borderId="1" xfId="0" applyNumberFormat="1" applyFont="1" applyFill="1" applyBorder="1"/>
    <xf numFmtId="3" fontId="4" fillId="5" borderId="4" xfId="0" applyNumberFormat="1" applyFont="1" applyFill="1" applyBorder="1"/>
    <xf numFmtId="3" fontId="4" fillId="2" borderId="3" xfId="0" applyNumberFormat="1" applyFont="1" applyFill="1" applyBorder="1"/>
    <xf numFmtId="3" fontId="2" fillId="3" borderId="8" xfId="0" applyNumberFormat="1" applyFont="1" applyFill="1" applyBorder="1"/>
    <xf numFmtId="0" fontId="0" fillId="0" borderId="0" xfId="0" applyBorder="1"/>
    <xf numFmtId="0" fontId="0" fillId="0" borderId="30" xfId="0" applyBorder="1"/>
    <xf numFmtId="3" fontId="2" fillId="0" borderId="31" xfId="0" applyNumberFormat="1" applyFont="1" applyBorder="1"/>
    <xf numFmtId="3" fontId="2" fillId="0" borderId="32" xfId="0" applyNumberFormat="1" applyFont="1" applyBorder="1"/>
    <xf numFmtId="0" fontId="4" fillId="0" borderId="0" xfId="0" applyFont="1" applyFill="1" applyBorder="1" applyAlignment="1">
      <alignment horizontal="left" vertical="center"/>
    </xf>
    <xf numFmtId="0" fontId="1" fillId="0" borderId="0" xfId="0" applyFont="1"/>
    <xf numFmtId="0" fontId="0" fillId="0" borderId="17" xfId="0" applyBorder="1" applyAlignment="1">
      <alignment horizontal="left" wrapText="1"/>
    </xf>
    <xf numFmtId="0" fontId="5" fillId="0" borderId="0" xfId="0" applyFont="1" applyAlignment="1">
      <alignment horizontal="left"/>
    </xf>
    <xf numFmtId="0" fontId="7" fillId="0" borderId="0" xfId="0" applyFont="1" applyBorder="1" applyAlignment="1">
      <alignment horizontal="left" vertical="top" wrapText="1"/>
    </xf>
    <xf numFmtId="0" fontId="12" fillId="0" borderId="0" xfId="0" applyFont="1" applyBorder="1" applyAlignment="1">
      <alignment horizontal="left" vertical="top" wrapText="1"/>
    </xf>
  </cellXfs>
  <cellStyles count="2">
    <cellStyle name="Normální" xfId="0" builtinId="0"/>
    <cellStyle name="Normální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17"/>
  <sheetViews>
    <sheetView workbookViewId="0">
      <selection activeCell="E9" sqref="E9"/>
    </sheetView>
  </sheetViews>
  <sheetFormatPr defaultRowHeight="14.4" x14ac:dyDescent="0.3"/>
  <cols>
    <col min="1" max="1" width="17.33203125" customWidth="1"/>
    <col min="2" max="2" width="9.33203125" bestFit="1" customWidth="1"/>
    <col min="3" max="3" width="26.33203125" bestFit="1" customWidth="1"/>
    <col min="4" max="4" width="15.109375" customWidth="1"/>
    <col min="5" max="5" width="14.6640625" customWidth="1"/>
  </cols>
  <sheetData>
    <row r="2" spans="1:8" ht="18" x14ac:dyDescent="0.35">
      <c r="A2" s="15" t="s">
        <v>0</v>
      </c>
    </row>
    <row r="3" spans="1:8" ht="18" x14ac:dyDescent="0.35">
      <c r="A3" s="15"/>
    </row>
    <row r="4" spans="1:8" ht="25.8" x14ac:dyDescent="0.5">
      <c r="A4" s="16" t="s">
        <v>1</v>
      </c>
      <c r="B4" s="1"/>
      <c r="C4" s="1"/>
    </row>
    <row r="5" spans="1:8" ht="25.8" x14ac:dyDescent="0.5">
      <c r="A5" s="16"/>
      <c r="B5" s="1"/>
      <c r="C5" s="1"/>
    </row>
    <row r="6" spans="1:8" ht="26.4" thickBot="1" x14ac:dyDescent="0.55000000000000004">
      <c r="A6" s="16"/>
      <c r="B6" s="1"/>
      <c r="C6" s="1"/>
    </row>
    <row r="7" spans="1:8" ht="18.600000000000001" thickBot="1" x14ac:dyDescent="0.4">
      <c r="A7" s="24" t="s">
        <v>2</v>
      </c>
      <c r="B7" s="25" t="s">
        <v>3</v>
      </c>
      <c r="C7" s="11" t="s">
        <v>4</v>
      </c>
      <c r="D7" s="22" t="s">
        <v>5</v>
      </c>
      <c r="E7" s="23" t="s">
        <v>6</v>
      </c>
    </row>
    <row r="8" spans="1:8" ht="18" x14ac:dyDescent="0.35">
      <c r="A8" s="17">
        <v>3740</v>
      </c>
      <c r="B8" s="18">
        <v>11</v>
      </c>
      <c r="C8" s="19" t="s">
        <v>7</v>
      </c>
      <c r="D8" s="20">
        <v>4528000</v>
      </c>
      <c r="E8" s="21">
        <v>4528000</v>
      </c>
    </row>
    <row r="9" spans="1:8" ht="18" x14ac:dyDescent="0.35">
      <c r="A9" s="9">
        <v>3740</v>
      </c>
      <c r="B9" s="8">
        <v>19</v>
      </c>
      <c r="C9" s="2" t="s">
        <v>7</v>
      </c>
      <c r="D9" s="3">
        <v>350000</v>
      </c>
      <c r="E9" s="4">
        <v>450000</v>
      </c>
    </row>
    <row r="10" spans="1:8" ht="18" x14ac:dyDescent="0.35">
      <c r="A10" s="9">
        <v>3741</v>
      </c>
      <c r="B10" s="8">
        <v>19</v>
      </c>
      <c r="C10" s="2" t="s">
        <v>8</v>
      </c>
      <c r="D10" s="3">
        <v>3170575</v>
      </c>
      <c r="E10" s="4">
        <v>2532555</v>
      </c>
    </row>
    <row r="11" spans="1:8" ht="18" x14ac:dyDescent="0.35">
      <c r="A11" s="9">
        <v>3740</v>
      </c>
      <c r="B11" s="8">
        <v>19</v>
      </c>
      <c r="C11" s="2" t="s">
        <v>9</v>
      </c>
      <c r="D11" s="3">
        <v>100000</v>
      </c>
      <c r="E11" s="4">
        <v>100000</v>
      </c>
    </row>
    <row r="12" spans="1:8" ht="18.600000000000001" thickBot="1" x14ac:dyDescent="0.4">
      <c r="A12" s="9">
        <v>213100041</v>
      </c>
      <c r="B12" s="14">
        <v>16</v>
      </c>
      <c r="C12" s="5" t="s">
        <v>10</v>
      </c>
      <c r="D12" s="6">
        <v>3000000</v>
      </c>
      <c r="E12" s="7">
        <v>3000000</v>
      </c>
    </row>
    <row r="13" spans="1:8" ht="18.600000000000001" thickBot="1" x14ac:dyDescent="0.4">
      <c r="A13" s="10" t="s">
        <v>11</v>
      </c>
      <c r="B13" s="11"/>
      <c r="C13" s="11"/>
      <c r="D13" s="12">
        <f>D8+D10+D9+D11+D12</f>
        <v>11148575</v>
      </c>
      <c r="E13" s="13">
        <f>E8+E10+E9+E11+E12</f>
        <v>10610555</v>
      </c>
      <c r="F13" s="26"/>
    </row>
    <row r="14" spans="1:8" ht="18.600000000000001" thickBot="1" x14ac:dyDescent="0.4">
      <c r="A14" s="30" t="s">
        <v>12</v>
      </c>
      <c r="B14" s="31"/>
      <c r="C14" s="31"/>
      <c r="D14" s="32"/>
      <c r="E14" s="33">
        <f>E13-D13</f>
        <v>-538020</v>
      </c>
      <c r="F14" s="26" t="s">
        <v>13</v>
      </c>
    </row>
    <row r="15" spans="1:8" ht="15.6" x14ac:dyDescent="0.3">
      <c r="A15" s="34" t="s">
        <v>14</v>
      </c>
      <c r="B15" s="34"/>
      <c r="C15" s="34"/>
      <c r="D15" s="35"/>
      <c r="E15" s="35"/>
      <c r="F15" s="36"/>
      <c r="G15" s="36"/>
      <c r="H15" s="36"/>
    </row>
    <row r="16" spans="1:8" ht="15.6" x14ac:dyDescent="0.3">
      <c r="A16" s="34"/>
      <c r="B16" s="34"/>
      <c r="C16" s="34"/>
      <c r="D16" s="35"/>
      <c r="E16" s="35"/>
      <c r="F16" s="36"/>
      <c r="G16" s="36"/>
      <c r="H16" s="36"/>
    </row>
    <row r="17" spans="1:8" ht="18" x14ac:dyDescent="0.35">
      <c r="A17" s="27" t="s">
        <v>15</v>
      </c>
      <c r="B17" s="27"/>
      <c r="C17" s="27"/>
      <c r="D17" s="27"/>
      <c r="E17" s="28"/>
      <c r="F17" s="29"/>
      <c r="G17" s="29"/>
      <c r="H17" s="29"/>
    </row>
  </sheetData>
  <pageMargins left="0.7" right="0.7" top="0.75" bottom="0.75" header="0.3" footer="0.3"/>
  <pageSetup paperSize="9" scale="6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34"/>
  <sheetViews>
    <sheetView tabSelected="1" zoomScale="90" zoomScaleNormal="90" workbookViewId="0">
      <selection activeCell="I25" sqref="I25"/>
    </sheetView>
  </sheetViews>
  <sheetFormatPr defaultRowHeight="14.4" x14ac:dyDescent="0.3"/>
  <cols>
    <col min="3" max="3" width="19" customWidth="1"/>
    <col min="4" max="4" width="60.5546875" customWidth="1"/>
    <col min="5" max="5" width="18.33203125" customWidth="1"/>
    <col min="6" max="6" width="15.88671875" customWidth="1"/>
    <col min="7" max="7" width="17.44140625" customWidth="1"/>
    <col min="8" max="8" width="17.88671875" customWidth="1"/>
    <col min="9" max="9" width="17" customWidth="1"/>
    <col min="10" max="10" width="16" customWidth="1"/>
    <col min="11" max="11" width="16.109375" customWidth="1"/>
    <col min="12" max="12" width="16.6640625" customWidth="1"/>
  </cols>
  <sheetData>
    <row r="1" spans="2:12" x14ac:dyDescent="0.3">
      <c r="C1" s="102" t="s">
        <v>39</v>
      </c>
    </row>
    <row r="3" spans="2:12" ht="21.75" customHeight="1" x14ac:dyDescent="0.5">
      <c r="B3" s="70"/>
      <c r="C3" s="104" t="s">
        <v>31</v>
      </c>
      <c r="D3" s="104"/>
      <c r="E3" s="104"/>
      <c r="F3" s="104"/>
    </row>
    <row r="4" spans="2:12" ht="21.75" customHeight="1" x14ac:dyDescent="0.5">
      <c r="C4" s="84"/>
      <c r="D4" s="84"/>
      <c r="E4" s="84"/>
      <c r="F4" s="84"/>
    </row>
    <row r="5" spans="2:12" ht="21.6" thickBot="1" x14ac:dyDescent="0.45">
      <c r="C5" s="71" t="s">
        <v>24</v>
      </c>
      <c r="D5" s="71"/>
      <c r="E5" s="88">
        <v>11</v>
      </c>
      <c r="F5" s="88">
        <v>11</v>
      </c>
      <c r="G5" s="88">
        <v>18.190000000000001</v>
      </c>
      <c r="H5" s="88">
        <v>18.190000000000001</v>
      </c>
      <c r="I5" s="88">
        <v>90</v>
      </c>
      <c r="J5" s="88">
        <v>90</v>
      </c>
      <c r="K5" s="88">
        <v>16</v>
      </c>
      <c r="L5" s="88">
        <v>16</v>
      </c>
    </row>
    <row r="6" spans="2:12" ht="18.600000000000001" thickBot="1" x14ac:dyDescent="0.35">
      <c r="C6" s="39" t="s">
        <v>2</v>
      </c>
      <c r="D6" s="22" t="s">
        <v>4</v>
      </c>
      <c r="E6" s="91" t="s">
        <v>22</v>
      </c>
      <c r="F6" s="23" t="s">
        <v>23</v>
      </c>
      <c r="G6" s="91" t="s">
        <v>22</v>
      </c>
      <c r="H6" s="23" t="s">
        <v>23</v>
      </c>
      <c r="I6" s="91" t="s">
        <v>22</v>
      </c>
      <c r="J6" s="23" t="s">
        <v>23</v>
      </c>
      <c r="K6" s="91" t="s">
        <v>22</v>
      </c>
      <c r="L6" s="23" t="s">
        <v>23</v>
      </c>
    </row>
    <row r="7" spans="2:12" ht="18" x14ac:dyDescent="0.35">
      <c r="C7" s="49">
        <v>3740</v>
      </c>
      <c r="D7" s="50" t="s">
        <v>26</v>
      </c>
      <c r="E7" s="92">
        <v>5004987</v>
      </c>
      <c r="F7" s="51">
        <v>5004987</v>
      </c>
      <c r="G7" s="93"/>
      <c r="H7" s="55"/>
      <c r="I7" s="93"/>
      <c r="J7" s="55"/>
      <c r="K7" s="93"/>
      <c r="L7" s="95"/>
    </row>
    <row r="8" spans="2:12" ht="18" x14ac:dyDescent="0.35">
      <c r="C8" s="49">
        <v>3740</v>
      </c>
      <c r="D8" s="50" t="s">
        <v>37</v>
      </c>
      <c r="E8" s="92"/>
      <c r="F8" s="52"/>
      <c r="G8" s="93">
        <f>31208+20688</f>
        <v>51896</v>
      </c>
      <c r="H8" s="55">
        <f>100000+70000</f>
        <v>170000</v>
      </c>
      <c r="I8" s="93"/>
      <c r="J8" s="55"/>
      <c r="K8" s="93"/>
      <c r="L8" s="95"/>
    </row>
    <row r="9" spans="2:12" ht="18" x14ac:dyDescent="0.35">
      <c r="C9" s="53">
        <v>993100471</v>
      </c>
      <c r="D9" s="54" t="s">
        <v>27</v>
      </c>
      <c r="E9" s="93"/>
      <c r="F9" s="89"/>
      <c r="G9" s="93">
        <v>495085</v>
      </c>
      <c r="H9" s="55">
        <v>500000</v>
      </c>
      <c r="I9" s="93"/>
      <c r="J9" s="55"/>
      <c r="K9" s="93"/>
      <c r="L9" s="95"/>
    </row>
    <row r="10" spans="2:12" ht="18" x14ac:dyDescent="0.35">
      <c r="C10" s="53">
        <v>3741</v>
      </c>
      <c r="D10" s="54" t="s">
        <v>29</v>
      </c>
      <c r="E10" s="93"/>
      <c r="F10" s="89"/>
      <c r="G10" s="93">
        <v>4069835</v>
      </c>
      <c r="H10" s="55">
        <v>3400000</v>
      </c>
      <c r="I10" s="93"/>
      <c r="J10" s="55"/>
      <c r="K10" s="93"/>
      <c r="L10" s="95"/>
    </row>
    <row r="11" spans="2:12" ht="18" x14ac:dyDescent="0.35">
      <c r="C11" s="56">
        <v>903100091</v>
      </c>
      <c r="D11" s="57" t="s">
        <v>28</v>
      </c>
      <c r="E11" s="94"/>
      <c r="F11" s="90"/>
      <c r="G11" s="93"/>
      <c r="H11" s="55"/>
      <c r="I11" s="93">
        <v>137366</v>
      </c>
      <c r="J11" s="55">
        <v>140000</v>
      </c>
      <c r="K11" s="93"/>
      <c r="L11" s="95"/>
    </row>
    <row r="12" spans="2:12" ht="18" x14ac:dyDescent="0.35">
      <c r="C12" s="56">
        <v>903100061</v>
      </c>
      <c r="D12" s="57" t="s">
        <v>25</v>
      </c>
      <c r="E12" s="94"/>
      <c r="F12" s="90"/>
      <c r="G12" s="93"/>
      <c r="H12" s="55"/>
      <c r="I12" s="93">
        <v>484893</v>
      </c>
      <c r="J12" s="55">
        <v>520000</v>
      </c>
      <c r="K12" s="93"/>
      <c r="L12" s="95"/>
    </row>
    <row r="13" spans="2:12" ht="18.600000000000001" thickBot="1" x14ac:dyDescent="0.4">
      <c r="C13" s="56">
        <v>213100041</v>
      </c>
      <c r="D13" s="57" t="s">
        <v>10</v>
      </c>
      <c r="E13" s="94"/>
      <c r="F13" s="90"/>
      <c r="G13" s="93"/>
      <c r="H13" s="55"/>
      <c r="I13" s="93"/>
      <c r="J13" s="55"/>
      <c r="K13" s="93">
        <v>3000000</v>
      </c>
      <c r="L13" s="95">
        <v>3000000</v>
      </c>
    </row>
    <row r="14" spans="2:12" ht="18.600000000000001" thickBot="1" x14ac:dyDescent="0.4">
      <c r="C14" s="63" t="s">
        <v>17</v>
      </c>
      <c r="D14" s="64"/>
      <c r="E14" s="62">
        <f>SUM(E7:E13)</f>
        <v>5004987</v>
      </c>
      <c r="F14" s="62">
        <f t="shared" ref="F14:L14" si="0">SUM(F7:F13)</f>
        <v>5004987</v>
      </c>
      <c r="G14" s="62">
        <f t="shared" si="0"/>
        <v>4616816</v>
      </c>
      <c r="H14" s="62">
        <f t="shared" si="0"/>
        <v>4070000</v>
      </c>
      <c r="I14" s="62">
        <f t="shared" si="0"/>
        <v>622259</v>
      </c>
      <c r="J14" s="62">
        <f t="shared" si="0"/>
        <v>660000</v>
      </c>
      <c r="K14" s="62">
        <f t="shared" si="0"/>
        <v>3000000</v>
      </c>
      <c r="L14" s="96">
        <f t="shared" si="0"/>
        <v>3000000</v>
      </c>
    </row>
    <row r="15" spans="2:12" ht="18.600000000000001" hidden="1" thickBot="1" x14ac:dyDescent="0.4">
      <c r="C15" s="40"/>
      <c r="D15" s="41"/>
      <c r="E15" s="47"/>
      <c r="F15" s="68"/>
      <c r="G15" s="97"/>
      <c r="H15" s="97"/>
      <c r="I15" s="97"/>
      <c r="J15" s="97"/>
      <c r="K15" s="97"/>
      <c r="L15" s="98"/>
    </row>
    <row r="16" spans="2:12" ht="18.600000000000001" hidden="1" thickBot="1" x14ac:dyDescent="0.4">
      <c r="C16" s="38"/>
      <c r="D16" s="37"/>
      <c r="E16" s="48"/>
      <c r="F16" s="69"/>
      <c r="G16" s="97"/>
      <c r="H16" s="97"/>
      <c r="I16" s="97"/>
      <c r="J16" s="97"/>
      <c r="K16" s="97"/>
      <c r="L16" s="98"/>
    </row>
    <row r="17" spans="2:12" ht="18.600000000000001" thickBot="1" x14ac:dyDescent="0.4">
      <c r="C17" s="30" t="s">
        <v>12</v>
      </c>
      <c r="D17" s="31"/>
      <c r="E17" s="32"/>
      <c r="F17" s="99">
        <f>F14-E14</f>
        <v>0</v>
      </c>
      <c r="G17" s="99"/>
      <c r="H17" s="99">
        <f>SUM(H14-G14)</f>
        <v>-546816</v>
      </c>
      <c r="I17" s="99"/>
      <c r="J17" s="99">
        <f>SUM(J14-I14)</f>
        <v>37741</v>
      </c>
      <c r="K17" s="99"/>
      <c r="L17" s="100">
        <f>SUM(K14-L14)</f>
        <v>0</v>
      </c>
    </row>
    <row r="18" spans="2:12" ht="40.5" hidden="1" customHeight="1" x14ac:dyDescent="0.3">
      <c r="C18" s="105" t="s">
        <v>19</v>
      </c>
      <c r="D18" s="105"/>
      <c r="E18" s="105"/>
      <c r="F18" s="105"/>
      <c r="G18" s="36"/>
      <c r="H18" s="36"/>
    </row>
    <row r="19" spans="2:12" ht="11.25" customHeight="1" x14ac:dyDescent="0.3">
      <c r="C19" s="58"/>
      <c r="D19" s="58"/>
      <c r="E19" s="58"/>
      <c r="F19" s="58"/>
      <c r="G19" s="36"/>
      <c r="H19" s="36"/>
    </row>
    <row r="20" spans="2:12" ht="21" customHeight="1" x14ac:dyDescent="0.3">
      <c r="C20" s="106" t="s">
        <v>40</v>
      </c>
      <c r="D20" s="106"/>
      <c r="E20" s="106"/>
      <c r="F20" s="106"/>
      <c r="G20" s="106"/>
      <c r="H20" s="106"/>
      <c r="I20" s="106"/>
      <c r="J20" s="106"/>
      <c r="K20" s="106"/>
      <c r="L20" s="106"/>
    </row>
    <row r="21" spans="2:12" ht="18" customHeight="1" x14ac:dyDescent="0.3">
      <c r="C21" s="106"/>
      <c r="D21" s="106"/>
      <c r="E21" s="106"/>
      <c r="F21" s="106"/>
      <c r="G21" s="106"/>
      <c r="H21" s="106"/>
      <c r="I21" s="106"/>
      <c r="J21" s="106"/>
      <c r="K21" s="106"/>
      <c r="L21" s="106"/>
    </row>
    <row r="22" spans="2:12" ht="18.75" customHeight="1" x14ac:dyDescent="0.3">
      <c r="B22" s="72"/>
      <c r="C22" s="106" t="s">
        <v>34</v>
      </c>
      <c r="D22" s="106"/>
      <c r="E22" s="106"/>
      <c r="F22" s="106"/>
      <c r="G22" s="106"/>
      <c r="H22" s="106"/>
      <c r="I22" s="106"/>
      <c r="J22" s="106"/>
      <c r="K22" s="106"/>
      <c r="L22" s="106"/>
    </row>
    <row r="23" spans="2:12" ht="18.75" customHeight="1" x14ac:dyDescent="0.3">
      <c r="B23" s="72"/>
      <c r="C23" s="106"/>
      <c r="D23" s="106"/>
      <c r="E23" s="106"/>
      <c r="F23" s="106"/>
      <c r="G23" s="106"/>
      <c r="H23" s="106"/>
      <c r="I23" s="106"/>
      <c r="J23" s="106"/>
      <c r="K23" s="106"/>
      <c r="L23" s="106"/>
    </row>
    <row r="24" spans="2:12" ht="12.75" customHeight="1" x14ac:dyDescent="0.3">
      <c r="B24" s="72"/>
      <c r="C24" s="79"/>
      <c r="D24" s="80"/>
      <c r="E24" s="80"/>
      <c r="F24" s="81"/>
      <c r="G24" s="36"/>
      <c r="H24" s="36"/>
    </row>
    <row r="25" spans="2:12" ht="21.6" thickBot="1" x14ac:dyDescent="0.45">
      <c r="C25" s="65" t="s">
        <v>35</v>
      </c>
      <c r="D25" s="65"/>
      <c r="E25" s="42"/>
    </row>
    <row r="26" spans="2:12" ht="18.600000000000001" thickBot="1" x14ac:dyDescent="0.35">
      <c r="C26" s="39" t="s">
        <v>2</v>
      </c>
      <c r="D26" s="59" t="s">
        <v>4</v>
      </c>
      <c r="E26" s="23" t="s">
        <v>16</v>
      </c>
      <c r="F26" s="43"/>
      <c r="G26" s="36" t="s">
        <v>32</v>
      </c>
      <c r="H26" s="36"/>
    </row>
    <row r="27" spans="2:12" ht="18.600000000000001" hidden="1" customHeight="1" thickBot="1" x14ac:dyDescent="0.4">
      <c r="C27" s="44">
        <v>3740</v>
      </c>
      <c r="D27" s="60" t="s">
        <v>7</v>
      </c>
      <c r="E27" s="77">
        <v>4528000</v>
      </c>
      <c r="F27" s="46"/>
      <c r="G27" s="29"/>
      <c r="H27" s="29"/>
    </row>
    <row r="28" spans="2:12" ht="18.600000000000001" thickBot="1" x14ac:dyDescent="0.4">
      <c r="C28" s="66" t="s">
        <v>38</v>
      </c>
      <c r="D28" s="67" t="s">
        <v>21</v>
      </c>
      <c r="E28" s="78">
        <f>E29</f>
        <v>350164</v>
      </c>
      <c r="F28" s="46"/>
    </row>
    <row r="29" spans="2:12" ht="18" x14ac:dyDescent="0.35">
      <c r="C29" s="86" t="s">
        <v>33</v>
      </c>
      <c r="D29" s="75" t="s">
        <v>30</v>
      </c>
      <c r="E29" s="4">
        <v>350164</v>
      </c>
      <c r="F29" s="73"/>
      <c r="G29" s="74"/>
    </row>
    <row r="30" spans="2:12" ht="18.600000000000001" hidden="1" customHeight="1" thickBot="1" x14ac:dyDescent="0.4">
      <c r="C30" s="87" t="s">
        <v>18</v>
      </c>
      <c r="D30" s="82"/>
      <c r="E30" s="83"/>
      <c r="F30" s="73"/>
    </row>
    <row r="31" spans="2:12" ht="18.600000000000001" hidden="1" customHeight="1" thickBot="1" x14ac:dyDescent="0.4">
      <c r="C31" s="87"/>
      <c r="D31" s="60"/>
      <c r="E31" s="76"/>
      <c r="F31" s="46"/>
    </row>
    <row r="32" spans="2:12" ht="18.600000000000001" hidden="1" customHeight="1" thickBot="1" x14ac:dyDescent="0.4">
      <c r="C32" s="85" t="s">
        <v>17</v>
      </c>
      <c r="D32" s="61"/>
      <c r="E32" s="12">
        <v>540000</v>
      </c>
      <c r="F32" s="45"/>
    </row>
    <row r="33" spans="3:5" ht="31.5" hidden="1" customHeight="1" x14ac:dyDescent="0.3">
      <c r="C33" s="103" t="s">
        <v>20</v>
      </c>
      <c r="D33" s="103"/>
      <c r="E33" s="103"/>
    </row>
    <row r="34" spans="3:5" ht="18" x14ac:dyDescent="0.3">
      <c r="C34" s="101" t="s">
        <v>36</v>
      </c>
    </row>
  </sheetData>
  <mergeCells count="5">
    <mergeCell ref="C33:E33"/>
    <mergeCell ref="C3:F3"/>
    <mergeCell ref="C18:F18"/>
    <mergeCell ref="C20:L21"/>
    <mergeCell ref="C22:L23"/>
  </mergeCells>
  <pageMargins left="0.7" right="0.7" top="0.75" bottom="0.75" header="0.3" footer="0.3"/>
  <pageSetup paperSize="9" scale="5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Plán</vt:lpstr>
      <vt:lpstr>2018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revision/>
  <dcterms:created xsi:type="dcterms:W3CDTF">2006-09-16T00:00:00Z</dcterms:created>
  <dcterms:modified xsi:type="dcterms:W3CDTF">2018-04-03T02:42:55Z</dcterms:modified>
</cp:coreProperties>
</file>