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CATRIN\CATRIN\FINANČNÍ PROSTŘEDKY - ROZDĚLENÍ\"/>
    </mc:Choice>
  </mc:AlternateContent>
  <bookViews>
    <workbookView xWindow="0" yWindow="0" windowWidth="23040" windowHeight="9195"/>
  </bookViews>
  <sheets>
    <sheet name="FRIM - 80, 81" sheetId="1" r:id="rId1"/>
    <sheet name=" FPP - 82" sheetId="2" r:id="rId2"/>
    <sheet name="FPP HV - 82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E38" i="1" l="1"/>
  <c r="E36" i="2"/>
  <c r="E36" i="3"/>
  <c r="E25" i="3"/>
  <c r="E26" i="3"/>
  <c r="E27" i="3"/>
  <c r="E28" i="3"/>
  <c r="E29" i="3"/>
  <c r="E25" i="2"/>
  <c r="E26" i="2"/>
  <c r="E27" i="2"/>
  <c r="E28" i="2"/>
  <c r="E29" i="2"/>
  <c r="C28" i="3" l="1"/>
  <c r="C25" i="3"/>
  <c r="C28" i="2"/>
  <c r="C25" i="2"/>
  <c r="E28" i="1"/>
  <c r="E29" i="1"/>
  <c r="C30" i="1"/>
  <c r="E30" i="1" s="1"/>
  <c r="C27" i="1"/>
  <c r="E27" i="1" s="1"/>
  <c r="E9" i="1" l="1"/>
  <c r="E12" i="1"/>
  <c r="C30" i="3" l="1"/>
  <c r="E30" i="3" s="1"/>
  <c r="D12" i="3"/>
  <c r="C12" i="3"/>
  <c r="E20" i="3"/>
  <c r="E12" i="3" l="1"/>
  <c r="C30" i="2"/>
  <c r="C31" i="2" l="1"/>
  <c r="E31" i="2" s="1"/>
  <c r="C32" i="2"/>
  <c r="E32" i="2" s="1"/>
  <c r="C33" i="2"/>
  <c r="E33" i="2" s="1"/>
  <c r="C34" i="2"/>
  <c r="E34" i="2" s="1"/>
  <c r="C35" i="2"/>
  <c r="E35" i="2" s="1"/>
  <c r="D12" i="2"/>
  <c r="C12" i="2"/>
  <c r="E20" i="2"/>
  <c r="D14" i="1" l="1"/>
  <c r="C14" i="1"/>
  <c r="E22" i="1"/>
  <c r="E14" i="1" l="1"/>
  <c r="E32" i="1" s="1"/>
  <c r="C35" i="3" l="1"/>
  <c r="E35" i="3" s="1"/>
  <c r="C34" i="3"/>
  <c r="E34" i="3" s="1"/>
  <c r="C33" i="3"/>
  <c r="E33" i="3" s="1"/>
  <c r="C32" i="3"/>
  <c r="E32" i="3" s="1"/>
  <c r="C31" i="3"/>
  <c r="E31" i="3" s="1"/>
  <c r="C29" i="3"/>
  <c r="C27" i="3"/>
  <c r="C26" i="3"/>
  <c r="C24" i="3"/>
  <c r="E24" i="3" s="1"/>
  <c r="C23" i="3"/>
  <c r="E23" i="3" s="1"/>
  <c r="C29" i="2"/>
  <c r="C27" i="2"/>
  <c r="C26" i="2"/>
  <c r="C24" i="2"/>
  <c r="E24" i="2" s="1"/>
  <c r="C23" i="2"/>
  <c r="E23" i="2" l="1"/>
  <c r="E12" i="2"/>
  <c r="E30" i="2" s="1"/>
  <c r="E7" i="1"/>
  <c r="E25" i="1" s="1"/>
  <c r="E8" i="1"/>
  <c r="E26" i="1" s="1"/>
  <c r="E10" i="1"/>
  <c r="E11" i="1"/>
  <c r="E13" i="1"/>
  <c r="E31" i="1" s="1"/>
  <c r="E15" i="1"/>
  <c r="E33" i="1" s="1"/>
  <c r="E16" i="1"/>
  <c r="E34" i="1" s="1"/>
  <c r="E17" i="1"/>
  <c r="E35" i="1" s="1"/>
  <c r="E19" i="1"/>
  <c r="E36" i="1" s="1"/>
  <c r="E21" i="1"/>
  <c r="E37" i="1" s="1"/>
</calcChain>
</file>

<file path=xl/comments1.xml><?xml version="1.0" encoding="utf-8"?>
<comments xmlns="http://schemas.openxmlformats.org/spreadsheetml/2006/main">
  <authors>
    <author>Ing. Lenka Káňová</author>
  </authors>
  <commentList>
    <comment ref="C6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Akademičtí a vědečtí pracovníci kmenově vedeni na pracovištích PřFk 31.12.2020
</t>
        </r>
      </text>
    </comment>
  </commentList>
</comments>
</file>

<file path=xl/comments2.xml><?xml version="1.0" encoding="utf-8"?>
<comments xmlns="http://schemas.openxmlformats.org/spreadsheetml/2006/main">
  <authors>
    <author>Ing. Lenka Káňová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Akademičtí a vědečtí pracovníci kmenově vedeni na pracovištích PřFk 31.12.2020</t>
        </r>
      </text>
    </comment>
  </commentList>
</comments>
</file>

<file path=xl/comments3.xml><?xml version="1.0" encoding="utf-8"?>
<comments xmlns="http://schemas.openxmlformats.org/spreadsheetml/2006/main">
  <authors>
    <author>Ing. Lenka Káňová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Akademičtí a vědečtí pracovníci kmenově vedeni na pracovištích PřFk 31.12.2020</t>
        </r>
      </text>
    </comment>
  </commentList>
</comments>
</file>

<file path=xl/sharedStrings.xml><?xml version="1.0" encoding="utf-8"?>
<sst xmlns="http://schemas.openxmlformats.org/spreadsheetml/2006/main" count="105" uniqueCount="28">
  <si>
    <t>Proteinová biochemie a proteomika</t>
  </si>
  <si>
    <t>Chemická biologie</t>
  </si>
  <si>
    <t>Rostlinné biotechnologie</t>
  </si>
  <si>
    <t>Centrální laboratoře a podpora výzkumu</t>
  </si>
  <si>
    <t>RCPTM - Magnetic</t>
  </si>
  <si>
    <t>RCPTM - Uhlík</t>
  </si>
  <si>
    <t>RCPTM - Komplexy</t>
  </si>
  <si>
    <t>RCPTM - Bio-Med</t>
  </si>
  <si>
    <t>RCPTM - Environmental</t>
  </si>
  <si>
    <t>FPP</t>
  </si>
  <si>
    <t>FRIM</t>
  </si>
  <si>
    <t>FPP HV</t>
  </si>
  <si>
    <t>CRH - řídící úsek</t>
  </si>
  <si>
    <t>FTE celkem (31.12.2020)</t>
  </si>
  <si>
    <t>FTE CATRIN</t>
  </si>
  <si>
    <t>% na CATRIN</t>
  </si>
  <si>
    <t>FRIM 2020 (KS)</t>
  </si>
  <si>
    <t>FPP 2020 (KS)</t>
  </si>
  <si>
    <t>FPP HV 2020 (KS)</t>
  </si>
  <si>
    <t>RCPTM vedení</t>
  </si>
  <si>
    <t>RCPTM - Optika</t>
  </si>
  <si>
    <t>RCPTM - Analýza</t>
  </si>
  <si>
    <t>RCPTM - Elektrochemie</t>
  </si>
  <si>
    <t>Podíl CATRIN na FRIM podle FTE</t>
  </si>
  <si>
    <t>Podíl CATRIN na FPP podle FTE</t>
  </si>
  <si>
    <t>Podíl CATRIN na FPP HV podle FTE</t>
  </si>
  <si>
    <t>Biofyzika</t>
  </si>
  <si>
    <t>Buněčná biologie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</si>
</sst>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24"/>
      <color rgb="FF00B05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99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0" fontId="15" fillId="0" borderId="0"/>
    <xf numFmtId="9" fontId="14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Border="1" applyAlignment="1"/>
    <xf numFmtId="164" fontId="9" fillId="0" borderId="0" xfId="0" applyNumberFormat="1" applyFont="1" applyFill="1"/>
    <xf numFmtId="164" fontId="9" fillId="0" borderId="0" xfId="0" applyNumberFormat="1" applyFont="1"/>
    <xf numFmtId="0" fontId="10" fillId="0" borderId="0" xfId="0" applyFont="1"/>
    <xf numFmtId="0" fontId="1" fillId="0" borderId="0" xfId="0" applyFont="1" applyFill="1" applyBorder="1" applyAlignment="1"/>
    <xf numFmtId="164" fontId="1" fillId="0" borderId="0" xfId="0" applyNumberFormat="1" applyFont="1" applyFill="1" applyBorder="1"/>
    <xf numFmtId="4" fontId="0" fillId="0" borderId="0" xfId="0" applyNumberFormat="1"/>
    <xf numFmtId="0" fontId="3" fillId="0" borderId="0" xfId="0" applyFont="1" applyFill="1" applyAlignment="1">
      <alignment horizontal="center"/>
    </xf>
    <xf numFmtId="0" fontId="13" fillId="0" borderId="0" xfId="0" applyFont="1" applyFill="1"/>
    <xf numFmtId="4" fontId="2" fillId="0" borderId="0" xfId="0" applyNumberFormat="1" applyFont="1"/>
    <xf numFmtId="4" fontId="0" fillId="3" borderId="5" xfId="0" applyNumberFormat="1" applyFont="1" applyFill="1" applyBorder="1"/>
    <xf numFmtId="4" fontId="0" fillId="0" borderId="0" xfId="0" applyNumberFormat="1" applyFont="1" applyBorder="1"/>
    <xf numFmtId="0" fontId="0" fillId="4" borderId="4" xfId="0" applyFont="1" applyFill="1" applyBorder="1"/>
    <xf numFmtId="4" fontId="0" fillId="4" borderId="3" xfId="0" applyNumberFormat="1" applyFont="1" applyFill="1" applyBorder="1"/>
    <xf numFmtId="4" fontId="0" fillId="4" borderId="2" xfId="0" applyNumberFormat="1" applyFont="1" applyFill="1" applyBorder="1"/>
    <xf numFmtId="4" fontId="11" fillId="4" borderId="5" xfId="0" applyNumberFormat="1" applyFont="1" applyFill="1" applyBorder="1"/>
    <xf numFmtId="4" fontId="0" fillId="4" borderId="5" xfId="0" applyNumberFormat="1" applyFont="1" applyFill="1" applyBorder="1"/>
    <xf numFmtId="0" fontId="0" fillId="3" borderId="4" xfId="0" applyFont="1" applyFill="1" applyBorder="1"/>
    <xf numFmtId="0" fontId="0" fillId="3" borderId="3" xfId="0" applyFont="1" applyFill="1" applyBorder="1"/>
    <xf numFmtId="0" fontId="8" fillId="2" borderId="1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Font="1" applyFill="1" applyBorder="1"/>
    <xf numFmtId="0" fontId="8" fillId="0" borderId="0" xfId="0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vertical="center"/>
    </xf>
    <xf numFmtId="0" fontId="2" fillId="0" borderId="0" xfId="0" applyFont="1" applyFill="1"/>
    <xf numFmtId="0" fontId="16" fillId="0" borderId="0" xfId="0" applyFont="1" applyFill="1" applyAlignment="1">
      <alignment horizontal="center"/>
    </xf>
    <xf numFmtId="0" fontId="2" fillId="0" borderId="0" xfId="0" applyFont="1" applyFill="1" applyBorder="1"/>
    <xf numFmtId="0" fontId="12" fillId="0" borderId="0" xfId="0" applyFont="1"/>
    <xf numFmtId="0" fontId="16" fillId="5" borderId="6" xfId="0" applyFont="1" applyFill="1" applyBorder="1" applyAlignment="1">
      <alignment horizontal="center"/>
    </xf>
    <xf numFmtId="10" fontId="2" fillId="0" borderId="0" xfId="3" applyNumberFormat="1" applyFont="1"/>
    <xf numFmtId="0" fontId="0" fillId="0" borderId="0" xfId="0" applyBorder="1"/>
    <xf numFmtId="4" fontId="12" fillId="0" borderId="0" xfId="0" applyNumberFormat="1" applyFont="1" applyFill="1"/>
    <xf numFmtId="4" fontId="0" fillId="0" borderId="0" xfId="0" applyNumberFormat="1" applyFill="1"/>
    <xf numFmtId="4" fontId="12" fillId="0" borderId="0" xfId="0" applyNumberFormat="1" applyFont="1" applyFill="1" applyBorder="1"/>
    <xf numFmtId="4" fontId="1" fillId="6" borderId="6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4" fontId="0" fillId="6" borderId="6" xfId="0" applyNumberFormat="1" applyFill="1" applyBorder="1"/>
    <xf numFmtId="4" fontId="0" fillId="4" borderId="4" xfId="0" applyNumberFormat="1" applyFont="1" applyFill="1" applyBorder="1"/>
    <xf numFmtId="4" fontId="0" fillId="3" borderId="4" xfId="0" applyNumberFormat="1" applyFont="1" applyFill="1" applyBorder="1"/>
    <xf numFmtId="4" fontId="8" fillId="4" borderId="4" xfId="0" applyNumberFormat="1" applyFont="1" applyFill="1" applyBorder="1"/>
    <xf numFmtId="4" fontId="11" fillId="4" borderId="4" xfId="0" applyNumberFormat="1" applyFont="1" applyFill="1" applyBorder="1"/>
    <xf numFmtId="0" fontId="0" fillId="4" borderId="1" xfId="0" applyFont="1" applyFill="1" applyBorder="1"/>
    <xf numFmtId="4" fontId="11" fillId="6" borderId="6" xfId="0" applyNumberFormat="1" applyFont="1" applyFill="1" applyBorder="1"/>
    <xf numFmtId="4" fontId="11" fillId="0" borderId="0" xfId="0" applyNumberFormat="1" applyFont="1" applyFill="1" applyBorder="1"/>
    <xf numFmtId="4" fontId="11" fillId="0" borderId="0" xfId="0" applyNumberFormat="1" applyFont="1" applyFill="1"/>
    <xf numFmtId="4" fontId="2" fillId="0" borderId="6" xfId="0" applyNumberFormat="1" applyFont="1" applyBorder="1"/>
    <xf numFmtId="4" fontId="0" fillId="0" borderId="6" xfId="0" applyNumberFormat="1" applyBorder="1"/>
    <xf numFmtId="4" fontId="0" fillId="0" borderId="6" xfId="0" applyNumberFormat="1" applyFill="1" applyBorder="1"/>
    <xf numFmtId="4" fontId="11" fillId="3" borderId="5" xfId="0" applyNumberFormat="1" applyFont="1" applyFill="1" applyBorder="1"/>
    <xf numFmtId="4" fontId="8" fillId="6" borderId="6" xfId="0" applyNumberFormat="1" applyFont="1" applyFill="1" applyBorder="1"/>
    <xf numFmtId="4" fontId="8" fillId="0" borderId="0" xfId="0" applyNumberFormat="1" applyFont="1" applyFill="1"/>
  </cellXfs>
  <cellStyles count="4">
    <cellStyle name="Měna 2" xfId="1"/>
    <cellStyle name="Normální" xfId="0" builtinId="0"/>
    <cellStyle name="Normální 2" xfId="2"/>
    <cellStyle name="Procenta" xfId="3" builtinId="5"/>
  </cellStyles>
  <dxfs count="0"/>
  <tableStyles count="0" defaultTableStyle="TableStyleMedium2" defaultPivotStyle="PivotStyleLight16"/>
  <colors>
    <mruColors>
      <color rgb="FFFF99FF"/>
      <color rgb="FF33CC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kanoval/z&#225;loha/TAJEMN&#205;K/Rozpo&#269;ty/2020/P&#344;F/Zpr&#225;vy%20o%20hospoda&#345;en&#237;/Zpr&#225;va%20o%20hospoda&#345;en&#237;%202020/hospodareni_prilohy_2020/1.3%20P&#345;ehled%20&#269;erp&#225;n&#237;%20fond&#367;%20-%20FRIM,%20FPP,%20FPP%20HV%20za%20r.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IM - 80, 81"/>
      <sheetName val=" FPP - 82"/>
      <sheetName val="FPP HV - 82"/>
    </sheetNames>
    <sheetDataSet>
      <sheetData sheetId="0">
        <row r="33">
          <cell r="J33">
            <v>1791744.7799999998</v>
          </cell>
        </row>
        <row r="36">
          <cell r="J36">
            <v>3367725.1300000008</v>
          </cell>
        </row>
      </sheetData>
      <sheetData sheetId="1">
        <row r="32">
          <cell r="H32">
            <v>-319534.93000000005</v>
          </cell>
        </row>
        <row r="33">
          <cell r="H33">
            <v>964331.74000000011</v>
          </cell>
        </row>
        <row r="34">
          <cell r="H34">
            <v>1445672.26</v>
          </cell>
        </row>
        <row r="35">
          <cell r="H35">
            <v>298354.59999999998</v>
          </cell>
        </row>
        <row r="36">
          <cell r="H36">
            <v>-105125.58999999997</v>
          </cell>
        </row>
        <row r="37">
          <cell r="H37">
            <v>3132052.1899999995</v>
          </cell>
        </row>
        <row r="38">
          <cell r="H38">
            <v>-3</v>
          </cell>
        </row>
        <row r="39">
          <cell r="H39">
            <v>5137001.540000001</v>
          </cell>
        </row>
        <row r="40">
          <cell r="H40">
            <v>2737234.2600000002</v>
          </cell>
        </row>
        <row r="41">
          <cell r="H41">
            <v>3465498.0200000005</v>
          </cell>
        </row>
        <row r="42">
          <cell r="H42">
            <v>1226142.9099999995</v>
          </cell>
        </row>
        <row r="44">
          <cell r="H44">
            <v>8959888.4000000004</v>
          </cell>
        </row>
        <row r="46">
          <cell r="H46">
            <v>12524241.58</v>
          </cell>
        </row>
      </sheetData>
      <sheetData sheetId="2">
        <row r="32">
          <cell r="G32">
            <v>810945.31999999983</v>
          </cell>
        </row>
        <row r="33">
          <cell r="G33">
            <v>4645.8099999999995</v>
          </cell>
        </row>
        <row r="34">
          <cell r="G34">
            <v>-264447.36000000004</v>
          </cell>
        </row>
        <row r="35">
          <cell r="G35">
            <v>-233687.63000000003</v>
          </cell>
        </row>
        <row r="36">
          <cell r="G36">
            <v>307826.83999999997</v>
          </cell>
        </row>
        <row r="37">
          <cell r="G37">
            <v>39395.67</v>
          </cell>
        </row>
        <row r="38">
          <cell r="G38">
            <v>119385.62</v>
          </cell>
        </row>
        <row r="39">
          <cell r="G39">
            <v>362519.01</v>
          </cell>
        </row>
        <row r="40">
          <cell r="G40">
            <v>3251051.97</v>
          </cell>
        </row>
        <row r="41">
          <cell r="G41">
            <v>4114435.7199999997</v>
          </cell>
        </row>
        <row r="42">
          <cell r="G42">
            <v>3404457.0699999994</v>
          </cell>
        </row>
        <row r="44">
          <cell r="G44">
            <v>585870.06000000006</v>
          </cell>
        </row>
        <row r="46">
          <cell r="G46">
            <v>668322.25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R39"/>
  <sheetViews>
    <sheetView tabSelected="1" zoomScale="87" zoomScaleNormal="87" workbookViewId="0">
      <selection activeCell="E39" sqref="E39"/>
    </sheetView>
  </sheetViews>
  <sheetFormatPr defaultRowHeight="15" x14ac:dyDescent="0.25"/>
  <cols>
    <col min="1" max="1" width="14.42578125" customWidth="1"/>
    <col min="2" max="3" width="37.5703125" customWidth="1"/>
    <col min="4" max="4" width="29.7109375" customWidth="1"/>
    <col min="5" max="5" width="29.85546875" bestFit="1" customWidth="1"/>
    <col min="6" max="6" width="38" bestFit="1" customWidth="1"/>
    <col min="7" max="7" width="28.5703125" customWidth="1"/>
    <col min="8" max="8" width="24" customWidth="1"/>
    <col min="9" max="10" width="24.85546875" customWidth="1"/>
    <col min="11" max="11" width="25.5703125" customWidth="1"/>
    <col min="12" max="12" width="16.140625" customWidth="1"/>
    <col min="13" max="13" width="18.7109375" customWidth="1"/>
    <col min="14" max="14" width="19.42578125" customWidth="1"/>
    <col min="15" max="15" width="19.85546875" customWidth="1"/>
    <col min="16" max="16" width="16.5703125" customWidth="1"/>
    <col min="17" max="18" width="20.28515625" customWidth="1"/>
    <col min="19" max="19" width="20" customWidth="1"/>
    <col min="20" max="20" width="18.5703125" bestFit="1" customWidth="1"/>
    <col min="21" max="21" width="19.140625" customWidth="1"/>
  </cols>
  <sheetData>
    <row r="1" spans="1:11" ht="31.5" x14ac:dyDescent="0.5">
      <c r="H1" s="3"/>
      <c r="I1" s="4"/>
      <c r="J1" s="15"/>
    </row>
    <row r="2" spans="1:11" ht="33.75" x14ac:dyDescent="0.5">
      <c r="A2" s="5" t="s">
        <v>10</v>
      </c>
      <c r="B2" s="5">
        <v>2020</v>
      </c>
      <c r="C2" s="5"/>
      <c r="D2" s="5"/>
      <c r="E2" s="2"/>
      <c r="F2" s="2"/>
      <c r="G2" s="2"/>
      <c r="H2" s="6"/>
      <c r="I2" s="7"/>
      <c r="J2" s="6"/>
    </row>
    <row r="3" spans="1:11" ht="17.25" x14ac:dyDescent="0.3">
      <c r="A3" s="8"/>
      <c r="B3" s="8"/>
      <c r="C3" s="8"/>
      <c r="D3" s="8"/>
      <c r="G3" s="9"/>
      <c r="H3" s="19"/>
      <c r="J3" s="10"/>
    </row>
    <row r="4" spans="1:11" x14ac:dyDescent="0.25">
      <c r="H4" s="14"/>
      <c r="I4" s="14"/>
      <c r="K4" s="14"/>
    </row>
    <row r="5" spans="1:11" x14ac:dyDescent="0.25">
      <c r="F5" s="2"/>
    </row>
    <row r="6" spans="1:11" ht="18.75" x14ac:dyDescent="0.3">
      <c r="C6" s="28" t="s">
        <v>13</v>
      </c>
      <c r="D6" s="36" t="s">
        <v>14</v>
      </c>
      <c r="E6" s="33" t="s">
        <v>15</v>
      </c>
      <c r="F6" s="33"/>
    </row>
    <row r="7" spans="1:11" s="1" customFormat="1" ht="15" customHeight="1" x14ac:dyDescent="0.25">
      <c r="A7" s="27">
        <v>3137</v>
      </c>
      <c r="B7" s="20" t="s">
        <v>12</v>
      </c>
      <c r="C7" s="54">
        <v>0.65</v>
      </c>
      <c r="D7" s="54">
        <v>0.65</v>
      </c>
      <c r="E7" s="37">
        <f t="shared" ref="E7:E22" si="0">D7/C7</f>
        <v>1</v>
      </c>
    </row>
    <row r="8" spans="1:11" s="1" customFormat="1" ht="15" customHeight="1" x14ac:dyDescent="0.25">
      <c r="A8" s="27">
        <v>3701</v>
      </c>
      <c r="B8" s="20" t="s">
        <v>0</v>
      </c>
      <c r="C8" s="55">
        <v>12.05</v>
      </c>
      <c r="D8" s="55">
        <v>1</v>
      </c>
      <c r="E8" s="37">
        <f t="shared" si="0"/>
        <v>8.2987551867219914E-2</v>
      </c>
    </row>
    <row r="9" spans="1:11" s="1" customFormat="1" ht="15" customHeight="1" x14ac:dyDescent="0.25">
      <c r="A9" s="27">
        <v>3702</v>
      </c>
      <c r="B9" s="20" t="s">
        <v>26</v>
      </c>
      <c r="C9" s="55">
        <v>17.8</v>
      </c>
      <c r="D9" s="55">
        <v>0</v>
      </c>
      <c r="E9" s="37">
        <f t="shared" si="0"/>
        <v>0</v>
      </c>
    </row>
    <row r="10" spans="1:11" s="1" customFormat="1" ht="15" customHeight="1" x14ac:dyDescent="0.25">
      <c r="A10" s="27">
        <v>3703</v>
      </c>
      <c r="B10" s="20" t="s">
        <v>1</v>
      </c>
      <c r="C10" s="55">
        <v>23.45</v>
      </c>
      <c r="D10" s="55">
        <v>9.1</v>
      </c>
      <c r="E10" s="37">
        <f t="shared" si="0"/>
        <v>0.38805970149253732</v>
      </c>
    </row>
    <row r="11" spans="1:11" s="32" customFormat="1" ht="15" customHeight="1" x14ac:dyDescent="0.25">
      <c r="A11" s="27">
        <v>3704</v>
      </c>
      <c r="B11" s="20" t="s">
        <v>2</v>
      </c>
      <c r="C11" s="56">
        <v>16.7</v>
      </c>
      <c r="D11" s="55">
        <v>13.7</v>
      </c>
      <c r="E11" s="37">
        <f t="shared" si="0"/>
        <v>0.82035928143712578</v>
      </c>
    </row>
    <row r="12" spans="1:11" s="32" customFormat="1" ht="15" customHeight="1" x14ac:dyDescent="0.25">
      <c r="A12" s="27">
        <v>3705</v>
      </c>
      <c r="B12" s="20" t="s">
        <v>27</v>
      </c>
      <c r="C12" s="56">
        <v>13.8</v>
      </c>
      <c r="D12" s="55">
        <v>0</v>
      </c>
      <c r="E12" s="37">
        <f t="shared" si="0"/>
        <v>0</v>
      </c>
    </row>
    <row r="13" spans="1:11" s="32" customFormat="1" ht="15" customHeight="1" x14ac:dyDescent="0.25">
      <c r="A13" s="27">
        <v>3706</v>
      </c>
      <c r="B13" s="20" t="s">
        <v>3</v>
      </c>
      <c r="C13" s="55">
        <v>3.2</v>
      </c>
      <c r="D13" s="55">
        <v>3.2</v>
      </c>
      <c r="E13" s="37">
        <f t="shared" si="0"/>
        <v>1</v>
      </c>
    </row>
    <row r="14" spans="1:11" s="32" customFormat="1" ht="15" customHeight="1" x14ac:dyDescent="0.25">
      <c r="A14" s="27">
        <v>3720</v>
      </c>
      <c r="B14" s="25" t="s">
        <v>19</v>
      </c>
      <c r="C14" s="55">
        <f>SUM(C15:C22)</f>
        <v>70.350000000000009</v>
      </c>
      <c r="D14" s="55">
        <f>SUM(D15:D22)</f>
        <v>61.25</v>
      </c>
      <c r="E14" s="37">
        <f t="shared" si="0"/>
        <v>0.87064676616915415</v>
      </c>
    </row>
    <row r="15" spans="1:11" s="32" customFormat="1" ht="15" customHeight="1" x14ac:dyDescent="0.25">
      <c r="A15" s="27">
        <v>3721</v>
      </c>
      <c r="B15" s="25" t="s">
        <v>4</v>
      </c>
      <c r="C15" s="55">
        <v>15.2</v>
      </c>
      <c r="D15" s="55">
        <v>14.5</v>
      </c>
      <c r="E15" s="37">
        <f t="shared" si="0"/>
        <v>0.95394736842105265</v>
      </c>
    </row>
    <row r="16" spans="1:11" s="32" customFormat="1" ht="15" customHeight="1" x14ac:dyDescent="0.25">
      <c r="A16" s="27">
        <v>3722</v>
      </c>
      <c r="B16" s="25" t="s">
        <v>5</v>
      </c>
      <c r="C16" s="55">
        <v>23.2</v>
      </c>
      <c r="D16" s="55">
        <v>21.6</v>
      </c>
      <c r="E16" s="37">
        <f t="shared" si="0"/>
        <v>0.93103448275862077</v>
      </c>
    </row>
    <row r="17" spans="1:18" s="32" customFormat="1" ht="15" customHeight="1" x14ac:dyDescent="0.25">
      <c r="A17" s="27">
        <v>3723</v>
      </c>
      <c r="B17" s="25" t="s">
        <v>6</v>
      </c>
      <c r="C17" s="55">
        <v>6.4</v>
      </c>
      <c r="D17" s="55">
        <v>4.4000000000000004</v>
      </c>
      <c r="E17" s="37">
        <f t="shared" si="0"/>
        <v>0.6875</v>
      </c>
    </row>
    <row r="18" spans="1:18" s="32" customFormat="1" ht="15" customHeight="1" x14ac:dyDescent="0.25">
      <c r="A18" s="27">
        <v>3724</v>
      </c>
      <c r="B18" s="25" t="s">
        <v>20</v>
      </c>
      <c r="C18" s="55">
        <v>0</v>
      </c>
      <c r="D18" s="55">
        <v>0</v>
      </c>
      <c r="E18" s="37">
        <v>0</v>
      </c>
    </row>
    <row r="19" spans="1:18" s="32" customFormat="1" ht="15" customHeight="1" x14ac:dyDescent="0.25">
      <c r="A19" s="27">
        <v>3725</v>
      </c>
      <c r="B19" s="25" t="s">
        <v>7</v>
      </c>
      <c r="C19" s="55">
        <v>11.1</v>
      </c>
      <c r="D19" s="55">
        <v>10.199999999999999</v>
      </c>
      <c r="E19" s="37">
        <f t="shared" si="0"/>
        <v>0.91891891891891886</v>
      </c>
    </row>
    <row r="20" spans="1:18" s="32" customFormat="1" ht="15" customHeight="1" x14ac:dyDescent="0.25">
      <c r="A20" s="27">
        <v>3726</v>
      </c>
      <c r="B20" s="25" t="s">
        <v>21</v>
      </c>
      <c r="C20" s="55">
        <v>0</v>
      </c>
      <c r="D20" s="55">
        <v>0</v>
      </c>
      <c r="E20" s="37">
        <v>0</v>
      </c>
    </row>
    <row r="21" spans="1:18" s="32" customFormat="1" ht="15" customHeight="1" x14ac:dyDescent="0.25">
      <c r="A21" s="27">
        <v>3727</v>
      </c>
      <c r="B21" s="25" t="s">
        <v>8</v>
      </c>
      <c r="C21" s="56">
        <v>12.05</v>
      </c>
      <c r="D21" s="56">
        <v>10.55</v>
      </c>
      <c r="E21" s="37">
        <f t="shared" si="0"/>
        <v>0.87551867219917012</v>
      </c>
    </row>
    <row r="22" spans="1:18" s="32" customFormat="1" ht="15" customHeight="1" x14ac:dyDescent="0.25">
      <c r="A22" s="27">
        <v>3728</v>
      </c>
      <c r="B22" s="25" t="s">
        <v>22</v>
      </c>
      <c r="C22" s="56">
        <v>2.4</v>
      </c>
      <c r="D22" s="56">
        <v>0</v>
      </c>
      <c r="E22" s="37">
        <f t="shared" si="0"/>
        <v>0</v>
      </c>
    </row>
    <row r="23" spans="1:18" s="32" customFormat="1" ht="15" customHeight="1" x14ac:dyDescent="0.25">
      <c r="A23" s="30"/>
      <c r="B23" s="29"/>
      <c r="C23" s="31"/>
      <c r="E23" s="34"/>
    </row>
    <row r="24" spans="1:18" x14ac:dyDescent="0.25">
      <c r="C24" s="43" t="s">
        <v>16</v>
      </c>
      <c r="D24" s="43"/>
      <c r="E24" s="44" t="s">
        <v>23</v>
      </c>
      <c r="F24" s="44"/>
    </row>
    <row r="25" spans="1:18" x14ac:dyDescent="0.25">
      <c r="A25" s="27">
        <v>3137</v>
      </c>
      <c r="B25" s="20" t="s">
        <v>12</v>
      </c>
      <c r="C25" s="23">
        <v>-3340825.68</v>
      </c>
      <c r="E25" s="51">
        <f>C25*E7</f>
        <v>-3340825.68</v>
      </c>
      <c r="F25" s="52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39"/>
    </row>
    <row r="26" spans="1:18" x14ac:dyDescent="0.25">
      <c r="A26" s="27">
        <v>3701</v>
      </c>
      <c r="B26" s="20" t="s">
        <v>0</v>
      </c>
      <c r="C26" s="24">
        <v>248144.25000000006</v>
      </c>
      <c r="E26" s="42">
        <f>C26*E8</f>
        <v>20592.883817427391</v>
      </c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39"/>
    </row>
    <row r="27" spans="1:18" x14ac:dyDescent="0.25">
      <c r="A27" s="27">
        <v>3702</v>
      </c>
      <c r="B27" s="20" t="s">
        <v>26</v>
      </c>
      <c r="C27" s="24">
        <f>'[1]FRIM - 80, 81'!$J$33</f>
        <v>1791744.7799999998</v>
      </c>
      <c r="E27" s="42">
        <f t="shared" ref="E27:E30" si="1">C27*E9</f>
        <v>0</v>
      </c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39"/>
    </row>
    <row r="28" spans="1:18" x14ac:dyDescent="0.25">
      <c r="A28" s="27">
        <v>3703</v>
      </c>
      <c r="B28" s="20" t="s">
        <v>1</v>
      </c>
      <c r="C28" s="24">
        <v>693754.25999999978</v>
      </c>
      <c r="E28" s="42">
        <f t="shared" si="1"/>
        <v>269218.07104477606</v>
      </c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39"/>
    </row>
    <row r="29" spans="1:18" x14ac:dyDescent="0.25">
      <c r="A29" s="27">
        <v>3704</v>
      </c>
      <c r="B29" s="20" t="s">
        <v>2</v>
      </c>
      <c r="C29" s="24">
        <v>1667275.0000000002</v>
      </c>
      <c r="E29" s="42">
        <f t="shared" si="1"/>
        <v>1367764.5209580841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39"/>
    </row>
    <row r="30" spans="1:18" x14ac:dyDescent="0.25">
      <c r="A30" s="27">
        <v>3705</v>
      </c>
      <c r="B30" s="20" t="s">
        <v>27</v>
      </c>
      <c r="C30" s="24">
        <f>'[1]FRIM - 80, 81'!$J$36</f>
        <v>3367725.1300000008</v>
      </c>
      <c r="E30" s="42">
        <f t="shared" si="1"/>
        <v>0</v>
      </c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39"/>
    </row>
    <row r="31" spans="1:18" x14ac:dyDescent="0.25">
      <c r="A31" s="27">
        <v>3706</v>
      </c>
      <c r="B31" s="20" t="s">
        <v>3</v>
      </c>
      <c r="C31" s="24">
        <v>158340.57</v>
      </c>
      <c r="E31" s="42">
        <f>C31*E13</f>
        <v>158340.57</v>
      </c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39"/>
    </row>
    <row r="32" spans="1:18" x14ac:dyDescent="0.25">
      <c r="A32" s="27">
        <v>3720</v>
      </c>
      <c r="B32" s="25" t="s">
        <v>19</v>
      </c>
      <c r="C32" s="57">
        <v>-288958.39</v>
      </c>
      <c r="E32" s="51">
        <f>C32*E14</f>
        <v>-251580.68781094527</v>
      </c>
      <c r="F32" s="53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39"/>
    </row>
    <row r="33" spans="1:18" x14ac:dyDescent="0.25">
      <c r="A33" s="27">
        <v>3721</v>
      </c>
      <c r="B33" s="25" t="s">
        <v>4</v>
      </c>
      <c r="C33" s="18">
        <v>4574069.9800000004</v>
      </c>
      <c r="E33" s="42">
        <f>C33*E15</f>
        <v>4363422.0203947378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39"/>
    </row>
    <row r="34" spans="1:18" x14ac:dyDescent="0.25">
      <c r="A34" s="27">
        <v>3722</v>
      </c>
      <c r="B34" s="25" t="s">
        <v>5</v>
      </c>
      <c r="C34" s="18">
        <v>1520689.3</v>
      </c>
      <c r="E34" s="42">
        <f>C34*E16</f>
        <v>1415814.1758620692</v>
      </c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39"/>
    </row>
    <row r="35" spans="1:18" x14ac:dyDescent="0.25">
      <c r="A35" s="27">
        <v>3723</v>
      </c>
      <c r="B35" s="25" t="s">
        <v>6</v>
      </c>
      <c r="C35" s="18">
        <v>2353869.1100000003</v>
      </c>
      <c r="E35" s="42">
        <f>C35*E17</f>
        <v>1618285.0131250003</v>
      </c>
      <c r="F35" s="41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39"/>
    </row>
    <row r="36" spans="1:18" x14ac:dyDescent="0.25">
      <c r="A36" s="27">
        <v>3725</v>
      </c>
      <c r="B36" s="25" t="s">
        <v>7</v>
      </c>
      <c r="C36" s="18">
        <v>634310.99</v>
      </c>
      <c r="E36" s="42">
        <f>C36*E19</f>
        <v>582880.36918918916</v>
      </c>
      <c r="F36" s="14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39"/>
    </row>
    <row r="37" spans="1:18" x14ac:dyDescent="0.25">
      <c r="A37" s="27">
        <v>3727</v>
      </c>
      <c r="B37" s="26" t="s">
        <v>8</v>
      </c>
      <c r="C37" s="18">
        <v>1020264.1500000001</v>
      </c>
      <c r="E37" s="42">
        <f>C37*E21</f>
        <v>893260.31390041509</v>
      </c>
      <c r="F37" s="14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39"/>
    </row>
    <row r="38" spans="1:18" s="38" customFormat="1" x14ac:dyDescent="0.25">
      <c r="E38" s="19">
        <f>SUM(E25:E37)</f>
        <v>7097171.5704807537</v>
      </c>
      <c r="F38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</row>
    <row r="39" spans="1:18" x14ac:dyDescent="0.25">
      <c r="E39" s="14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39"/>
    </row>
  </sheetData>
  <pageMargins left="0.70866141732283472" right="0.70866141732283472" top="0.78740157480314965" bottom="0.78740157480314965" header="0.31496062992125984" footer="0.31496062992125984"/>
  <pageSetup paperSize="9" scale="9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R37"/>
  <sheetViews>
    <sheetView zoomScale="90" zoomScaleNormal="90" workbookViewId="0">
      <selection activeCell="E37" sqref="E37"/>
    </sheetView>
  </sheetViews>
  <sheetFormatPr defaultRowHeight="15" x14ac:dyDescent="0.25"/>
  <cols>
    <col min="1" max="1" width="9" bestFit="1" customWidth="1"/>
    <col min="2" max="2" width="39.7109375" customWidth="1"/>
    <col min="3" max="3" width="29.7109375" customWidth="1"/>
    <col min="4" max="4" width="20.5703125" customWidth="1"/>
    <col min="5" max="5" width="28.42578125" bestFit="1" customWidth="1"/>
    <col min="6" max="6" width="36.5703125" style="2" bestFit="1" customWidth="1"/>
    <col min="7" max="7" width="18" customWidth="1"/>
    <col min="8" max="8" width="20.7109375" customWidth="1"/>
    <col min="9" max="9" width="24.140625" customWidth="1"/>
    <col min="10" max="10" width="15.85546875" customWidth="1"/>
    <col min="11" max="11" width="16.140625" customWidth="1"/>
    <col min="12" max="12" width="16.28515625" customWidth="1"/>
    <col min="13" max="13" width="16.42578125" customWidth="1"/>
    <col min="14" max="15" width="18.5703125" customWidth="1"/>
    <col min="16" max="16" width="27" customWidth="1"/>
    <col min="17" max="17" width="25.7109375" customWidth="1"/>
    <col min="18" max="18" width="16.85546875" customWidth="1"/>
    <col min="19" max="19" width="12.5703125" bestFit="1" customWidth="1"/>
    <col min="21" max="21" width="12.5703125" bestFit="1" customWidth="1"/>
  </cols>
  <sheetData>
    <row r="1" spans="1:12" ht="16.5" customHeight="1" x14ac:dyDescent="0.25">
      <c r="C1" s="1"/>
      <c r="D1" s="1"/>
      <c r="E1" s="1"/>
      <c r="G1" s="2"/>
      <c r="H1" s="2"/>
    </row>
    <row r="2" spans="1:12" ht="33.75" x14ac:dyDescent="0.5">
      <c r="A2" s="5" t="s">
        <v>9</v>
      </c>
      <c r="B2" s="5">
        <v>2020</v>
      </c>
      <c r="C2" s="11"/>
      <c r="D2" s="11"/>
      <c r="E2" s="11"/>
      <c r="G2" s="2"/>
      <c r="H2" s="16"/>
    </row>
    <row r="3" spans="1:12" s="1" customFormat="1" ht="21.75" customHeight="1" x14ac:dyDescent="0.25">
      <c r="A3" s="12"/>
      <c r="B3" s="12"/>
      <c r="C3" s="12"/>
      <c r="D3" s="12"/>
      <c r="E3" s="12"/>
      <c r="F3" s="13"/>
      <c r="G3" s="13"/>
      <c r="H3" s="13"/>
      <c r="J3" s="17"/>
      <c r="K3"/>
      <c r="L3"/>
    </row>
    <row r="4" spans="1:12" ht="18.75" x14ac:dyDescent="0.3">
      <c r="C4" s="28" t="s">
        <v>13</v>
      </c>
      <c r="D4" s="36" t="s">
        <v>14</v>
      </c>
      <c r="E4" s="33" t="s">
        <v>15</v>
      </c>
      <c r="F4" s="33"/>
    </row>
    <row r="5" spans="1:12" s="1" customFormat="1" ht="15" customHeight="1" x14ac:dyDescent="0.25">
      <c r="A5" s="27">
        <v>3137</v>
      </c>
      <c r="B5" s="20" t="s">
        <v>12</v>
      </c>
      <c r="C5" s="54">
        <v>0.65</v>
      </c>
      <c r="D5" s="54">
        <v>0.65</v>
      </c>
      <c r="E5" s="37">
        <v>1</v>
      </c>
    </row>
    <row r="6" spans="1:12" s="1" customFormat="1" ht="15" customHeight="1" x14ac:dyDescent="0.25">
      <c r="A6" s="27">
        <v>3701</v>
      </c>
      <c r="B6" s="20" t="s">
        <v>0</v>
      </c>
      <c r="C6" s="55">
        <v>12.05</v>
      </c>
      <c r="D6" s="55">
        <v>1</v>
      </c>
      <c r="E6" s="37">
        <v>8.2987551867219914E-2</v>
      </c>
    </row>
    <row r="7" spans="1:12" s="1" customFormat="1" ht="15" customHeight="1" x14ac:dyDescent="0.25">
      <c r="A7" s="27">
        <v>3702</v>
      </c>
      <c r="B7" s="20" t="s">
        <v>26</v>
      </c>
      <c r="C7" s="55">
        <v>17.8</v>
      </c>
      <c r="D7" s="55">
        <v>0</v>
      </c>
      <c r="E7" s="37">
        <v>0</v>
      </c>
    </row>
    <row r="8" spans="1:12" s="1" customFormat="1" ht="15" customHeight="1" x14ac:dyDescent="0.25">
      <c r="A8" s="27">
        <v>3703</v>
      </c>
      <c r="B8" s="20" t="s">
        <v>1</v>
      </c>
      <c r="C8" s="55">
        <v>23.45</v>
      </c>
      <c r="D8" s="55">
        <v>9.1</v>
      </c>
      <c r="E8" s="37">
        <v>0.38805970149253732</v>
      </c>
    </row>
    <row r="9" spans="1:12" s="32" customFormat="1" ht="15" customHeight="1" x14ac:dyDescent="0.25">
      <c r="A9" s="27">
        <v>3704</v>
      </c>
      <c r="B9" s="20" t="s">
        <v>2</v>
      </c>
      <c r="C9" s="56">
        <v>16.7</v>
      </c>
      <c r="D9" s="55">
        <v>13.7</v>
      </c>
      <c r="E9" s="37">
        <v>0.82035928143712578</v>
      </c>
    </row>
    <row r="10" spans="1:12" s="32" customFormat="1" ht="15" customHeight="1" x14ac:dyDescent="0.25">
      <c r="A10" s="27">
        <v>3705</v>
      </c>
      <c r="B10" s="20" t="s">
        <v>27</v>
      </c>
      <c r="C10" s="56">
        <v>13.8</v>
      </c>
      <c r="D10" s="55">
        <v>0</v>
      </c>
      <c r="E10" s="37">
        <v>0</v>
      </c>
    </row>
    <row r="11" spans="1:12" s="32" customFormat="1" ht="15" customHeight="1" x14ac:dyDescent="0.25">
      <c r="A11" s="27">
        <v>3706</v>
      </c>
      <c r="B11" s="20" t="s">
        <v>3</v>
      </c>
      <c r="C11" s="55">
        <v>3.2</v>
      </c>
      <c r="D11" s="55">
        <v>3.2</v>
      </c>
      <c r="E11" s="37">
        <v>1</v>
      </c>
    </row>
    <row r="12" spans="1:12" s="32" customFormat="1" ht="15" customHeight="1" x14ac:dyDescent="0.25">
      <c r="A12" s="27">
        <v>3720</v>
      </c>
      <c r="B12" s="25" t="s">
        <v>19</v>
      </c>
      <c r="C12" s="55">
        <f>SUM(C13:C20)</f>
        <v>70.350000000000009</v>
      </c>
      <c r="D12" s="55">
        <f>SUM(D13:D20)</f>
        <v>61.25</v>
      </c>
      <c r="E12" s="37">
        <f t="shared" ref="E12" si="0">D12/C12</f>
        <v>0.87064676616915415</v>
      </c>
    </row>
    <row r="13" spans="1:12" s="32" customFormat="1" ht="15" customHeight="1" x14ac:dyDescent="0.25">
      <c r="A13" s="27">
        <v>3721</v>
      </c>
      <c r="B13" s="25" t="s">
        <v>4</v>
      </c>
      <c r="C13" s="55">
        <v>15.2</v>
      </c>
      <c r="D13" s="55">
        <v>14.5</v>
      </c>
      <c r="E13" s="37">
        <v>0.95394736842105265</v>
      </c>
    </row>
    <row r="14" spans="1:12" s="32" customFormat="1" ht="15" customHeight="1" x14ac:dyDescent="0.25">
      <c r="A14" s="27">
        <v>3722</v>
      </c>
      <c r="B14" s="25" t="s">
        <v>5</v>
      </c>
      <c r="C14" s="55">
        <v>23.2</v>
      </c>
      <c r="D14" s="55">
        <v>21.6</v>
      </c>
      <c r="E14" s="37">
        <v>0.93103448275862066</v>
      </c>
    </row>
    <row r="15" spans="1:12" s="32" customFormat="1" ht="15" customHeight="1" x14ac:dyDescent="0.25">
      <c r="A15" s="27">
        <v>3723</v>
      </c>
      <c r="B15" s="25" t="s">
        <v>6</v>
      </c>
      <c r="C15" s="55">
        <v>6.4</v>
      </c>
      <c r="D15" s="55">
        <v>4.4000000000000004</v>
      </c>
      <c r="E15" s="37">
        <v>0.6875</v>
      </c>
    </row>
    <row r="16" spans="1:12" s="32" customFormat="1" ht="15" customHeight="1" x14ac:dyDescent="0.25">
      <c r="A16" s="27">
        <v>3724</v>
      </c>
      <c r="B16" s="25" t="s">
        <v>20</v>
      </c>
      <c r="C16" s="55">
        <v>0</v>
      </c>
      <c r="D16" s="55">
        <v>0</v>
      </c>
      <c r="E16" s="37">
        <v>0</v>
      </c>
    </row>
    <row r="17" spans="1:18" s="32" customFormat="1" ht="15" customHeight="1" x14ac:dyDescent="0.25">
      <c r="A17" s="27">
        <v>3725</v>
      </c>
      <c r="B17" s="25" t="s">
        <v>7</v>
      </c>
      <c r="C17" s="55">
        <v>11.1</v>
      </c>
      <c r="D17" s="55">
        <v>10.199999999999999</v>
      </c>
      <c r="E17" s="37">
        <v>0.91891891891891897</v>
      </c>
    </row>
    <row r="18" spans="1:18" s="32" customFormat="1" ht="15" customHeight="1" x14ac:dyDescent="0.25">
      <c r="A18" s="27">
        <v>3726</v>
      </c>
      <c r="B18" s="25" t="s">
        <v>21</v>
      </c>
      <c r="C18" s="55">
        <v>0</v>
      </c>
      <c r="D18" s="55">
        <v>0</v>
      </c>
      <c r="E18" s="37">
        <v>0</v>
      </c>
    </row>
    <row r="19" spans="1:18" s="32" customFormat="1" ht="15" customHeight="1" x14ac:dyDescent="0.25">
      <c r="A19" s="27">
        <v>3727</v>
      </c>
      <c r="B19" s="25" t="s">
        <v>8</v>
      </c>
      <c r="C19" s="56">
        <v>12.05</v>
      </c>
      <c r="D19" s="56">
        <v>10.55</v>
      </c>
      <c r="E19" s="37">
        <v>0.87551867219917012</v>
      </c>
    </row>
    <row r="20" spans="1:18" s="32" customFormat="1" ht="15" customHeight="1" x14ac:dyDescent="0.25">
      <c r="A20" s="27">
        <v>3728</v>
      </c>
      <c r="B20" s="25" t="s">
        <v>22</v>
      </c>
      <c r="C20" s="56">
        <v>2.4</v>
      </c>
      <c r="D20" s="56">
        <v>0</v>
      </c>
      <c r="E20" s="37">
        <f t="shared" ref="E20" si="1">D20/C20</f>
        <v>0</v>
      </c>
    </row>
    <row r="21" spans="1:18" s="32" customFormat="1" ht="15" customHeight="1" x14ac:dyDescent="0.25">
      <c r="A21" s="30"/>
      <c r="B21" s="29"/>
      <c r="C21" s="31"/>
      <c r="E21" s="34"/>
    </row>
    <row r="22" spans="1:18" x14ac:dyDescent="0.25">
      <c r="C22" s="43" t="s">
        <v>17</v>
      </c>
      <c r="D22" s="43"/>
      <c r="E22" s="44" t="s">
        <v>24</v>
      </c>
      <c r="F22" s="44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39"/>
    </row>
    <row r="23" spans="1:18" x14ac:dyDescent="0.25">
      <c r="A23" s="27">
        <v>3137</v>
      </c>
      <c r="B23" s="50" t="s">
        <v>12</v>
      </c>
      <c r="C23" s="49">
        <f>'[1] FPP - 82'!$H$32</f>
        <v>-319534.93000000005</v>
      </c>
      <c r="E23" s="51">
        <f>C23*E5</f>
        <v>-319534.93000000005</v>
      </c>
      <c r="F23" s="53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39"/>
    </row>
    <row r="24" spans="1:18" x14ac:dyDescent="0.25">
      <c r="A24" s="27">
        <v>3701</v>
      </c>
      <c r="B24" s="50" t="s">
        <v>0</v>
      </c>
      <c r="C24" s="21">
        <f>'[1] FPP - 82'!$H$33</f>
        <v>964331.74000000011</v>
      </c>
      <c r="E24" s="45">
        <f>C24*E6</f>
        <v>80027.530290456431</v>
      </c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39"/>
    </row>
    <row r="25" spans="1:18" x14ac:dyDescent="0.25">
      <c r="A25" s="27">
        <v>3702</v>
      </c>
      <c r="B25" s="20" t="s">
        <v>26</v>
      </c>
      <c r="C25" s="22">
        <f>'[1] FPP - 82'!$H$34</f>
        <v>1445672.26</v>
      </c>
      <c r="E25" s="45">
        <f t="shared" ref="E25:E29" si="2">C25*E7</f>
        <v>0</v>
      </c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39"/>
    </row>
    <row r="26" spans="1:18" x14ac:dyDescent="0.25">
      <c r="A26" s="27">
        <v>3703</v>
      </c>
      <c r="B26" s="20" t="s">
        <v>1</v>
      </c>
      <c r="C26" s="46">
        <f>'[1] FPP - 82'!$H$35</f>
        <v>298354.59999999998</v>
      </c>
      <c r="E26" s="45">
        <f t="shared" si="2"/>
        <v>115779.39701492537</v>
      </c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39"/>
    </row>
    <row r="27" spans="1:18" x14ac:dyDescent="0.25">
      <c r="A27" s="27">
        <v>3704</v>
      </c>
      <c r="B27" s="20" t="s">
        <v>2</v>
      </c>
      <c r="C27" s="49">
        <f>'[1] FPP - 82'!$H$36</f>
        <v>-105125.58999999997</v>
      </c>
      <c r="E27" s="51">
        <f t="shared" si="2"/>
        <v>-86240.753473053875</v>
      </c>
      <c r="F27" s="53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39"/>
    </row>
    <row r="28" spans="1:18" x14ac:dyDescent="0.25">
      <c r="A28" s="27">
        <v>3705</v>
      </c>
      <c r="B28" s="20" t="s">
        <v>27</v>
      </c>
      <c r="C28" s="49">
        <f>'[1] FPP - 82'!$H$37</f>
        <v>3132052.1899999995</v>
      </c>
      <c r="E28" s="45">
        <f t="shared" si="2"/>
        <v>0</v>
      </c>
      <c r="F28" s="53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39"/>
    </row>
    <row r="29" spans="1:18" x14ac:dyDescent="0.25">
      <c r="A29" s="27">
        <v>3706</v>
      </c>
      <c r="B29" s="20" t="s">
        <v>3</v>
      </c>
      <c r="C29" s="46">
        <f>'[1] FPP - 82'!$H$38</f>
        <v>-3</v>
      </c>
      <c r="E29" s="51">
        <f t="shared" si="2"/>
        <v>-3</v>
      </c>
      <c r="F29" s="53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39"/>
    </row>
    <row r="30" spans="1:18" x14ac:dyDescent="0.25">
      <c r="A30" s="27">
        <v>3720</v>
      </c>
      <c r="B30" s="25" t="s">
        <v>19</v>
      </c>
      <c r="C30" s="47">
        <f>'[1] FPP - 82'!$H$39</f>
        <v>5137001.540000001</v>
      </c>
      <c r="E30" s="58">
        <f>C30*E12</f>
        <v>4472513.7786069652</v>
      </c>
      <c r="F30" s="59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39"/>
    </row>
    <row r="31" spans="1:18" x14ac:dyDescent="0.25">
      <c r="A31" s="27">
        <v>3721</v>
      </c>
      <c r="B31" s="25" t="s">
        <v>4</v>
      </c>
      <c r="C31" s="47">
        <f>'[1] FPP - 82'!$H$40</f>
        <v>2737234.2600000002</v>
      </c>
      <c r="E31" s="45">
        <f>C31*E13</f>
        <v>2611177.4190789475</v>
      </c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39"/>
    </row>
    <row r="32" spans="1:18" x14ac:dyDescent="0.25">
      <c r="A32" s="27">
        <v>3722</v>
      </c>
      <c r="B32" s="25" t="s">
        <v>5</v>
      </c>
      <c r="C32" s="47">
        <f>'[1] FPP - 82'!$H$41</f>
        <v>3465498.0200000005</v>
      </c>
      <c r="E32" s="45">
        <f>C32*E14</f>
        <v>3226498.1565517243</v>
      </c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39"/>
    </row>
    <row r="33" spans="1:18" x14ac:dyDescent="0.25">
      <c r="A33" s="27">
        <v>3723</v>
      </c>
      <c r="B33" s="25" t="s">
        <v>6</v>
      </c>
      <c r="C33" s="47">
        <f>'[1] FPP - 82'!$H$42</f>
        <v>1226142.9099999995</v>
      </c>
      <c r="E33" s="45">
        <f>C33*E15</f>
        <v>842973.25062499964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39"/>
    </row>
    <row r="34" spans="1:18" x14ac:dyDescent="0.25">
      <c r="A34" s="27">
        <v>3725</v>
      </c>
      <c r="B34" s="25" t="s">
        <v>7</v>
      </c>
      <c r="C34" s="47">
        <f>'[1] FPP - 82'!$H$44</f>
        <v>8959888.4000000004</v>
      </c>
      <c r="E34" s="45">
        <f>C34*E17</f>
        <v>8233410.9621621631</v>
      </c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39"/>
    </row>
    <row r="35" spans="1:18" x14ac:dyDescent="0.25">
      <c r="A35" s="27">
        <v>3727</v>
      </c>
      <c r="B35" s="25" t="s">
        <v>8</v>
      </c>
      <c r="C35" s="47">
        <f>'[1] FPP - 82'!$H$46</f>
        <v>12524241.58</v>
      </c>
      <c r="E35" s="45">
        <f>C35*E19</f>
        <v>10965207.358423237</v>
      </c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39"/>
    </row>
    <row r="36" spans="1:18" x14ac:dyDescent="0.25">
      <c r="A36" s="35"/>
      <c r="B36" s="35"/>
      <c r="E36" s="14">
        <f>SUM(E23:E35)</f>
        <v>30141809.169280365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39"/>
    </row>
    <row r="37" spans="1:18" x14ac:dyDescent="0.25">
      <c r="E37" s="14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R37"/>
  <sheetViews>
    <sheetView zoomScale="90" zoomScaleNormal="90" workbookViewId="0">
      <selection activeCell="E37" sqref="E37"/>
    </sheetView>
  </sheetViews>
  <sheetFormatPr defaultRowHeight="15" x14ac:dyDescent="0.25"/>
  <cols>
    <col min="1" max="1" width="17" bestFit="1" customWidth="1"/>
    <col min="2" max="2" width="39.7109375" customWidth="1"/>
    <col min="3" max="3" width="29.7109375" customWidth="1"/>
    <col min="4" max="4" width="20.5703125" customWidth="1"/>
    <col min="5" max="5" width="31.5703125" bestFit="1" customWidth="1"/>
    <col min="6" max="6" width="39.7109375" style="2" bestFit="1" customWidth="1"/>
    <col min="7" max="7" width="18" customWidth="1"/>
    <col min="8" max="8" width="20.7109375" customWidth="1"/>
    <col min="9" max="9" width="24.140625" customWidth="1"/>
    <col min="10" max="10" width="15.85546875" customWidth="1"/>
    <col min="11" max="11" width="16.140625" customWidth="1"/>
    <col min="12" max="12" width="16.28515625" customWidth="1"/>
    <col min="13" max="13" width="16.42578125" customWidth="1"/>
    <col min="14" max="15" width="18.5703125" customWidth="1"/>
    <col min="16" max="16" width="27" customWidth="1"/>
    <col min="17" max="17" width="25.7109375" customWidth="1"/>
    <col min="18" max="18" width="16.85546875" customWidth="1"/>
    <col min="19" max="19" width="12.5703125" bestFit="1" customWidth="1"/>
    <col min="21" max="21" width="12.5703125" bestFit="1" customWidth="1"/>
  </cols>
  <sheetData>
    <row r="1" spans="1:12" ht="16.5" customHeight="1" x14ac:dyDescent="0.25">
      <c r="C1" s="1"/>
      <c r="D1" s="1"/>
      <c r="E1" s="1"/>
      <c r="G1" s="2"/>
      <c r="H1" s="2"/>
    </row>
    <row r="2" spans="1:12" ht="33.75" x14ac:dyDescent="0.5">
      <c r="A2" s="5" t="s">
        <v>11</v>
      </c>
      <c r="B2" s="5">
        <v>2020</v>
      </c>
      <c r="D2" s="11"/>
      <c r="E2" s="11"/>
      <c r="G2" s="2"/>
      <c r="H2" s="16"/>
    </row>
    <row r="3" spans="1:12" s="1" customFormat="1" ht="21.75" customHeight="1" x14ac:dyDescent="0.25">
      <c r="A3" s="12"/>
      <c r="B3" s="12"/>
      <c r="C3" s="12"/>
      <c r="D3" s="12"/>
      <c r="E3" s="12"/>
      <c r="F3" s="13"/>
      <c r="G3" s="13"/>
      <c r="H3" s="13"/>
      <c r="J3" s="17"/>
      <c r="K3"/>
      <c r="L3"/>
    </row>
    <row r="4" spans="1:12" ht="18.75" x14ac:dyDescent="0.3">
      <c r="C4" s="28" t="s">
        <v>13</v>
      </c>
      <c r="D4" s="36" t="s">
        <v>14</v>
      </c>
      <c r="E4" s="33" t="s">
        <v>15</v>
      </c>
      <c r="F4" s="33"/>
    </row>
    <row r="5" spans="1:12" s="1" customFormat="1" ht="15" customHeight="1" x14ac:dyDescent="0.25">
      <c r="A5" s="27">
        <v>3137</v>
      </c>
      <c r="B5" s="20" t="s">
        <v>12</v>
      </c>
      <c r="C5" s="54">
        <v>0.65</v>
      </c>
      <c r="D5" s="54">
        <v>0.65</v>
      </c>
      <c r="E5" s="37">
        <v>1</v>
      </c>
    </row>
    <row r="6" spans="1:12" s="1" customFormat="1" ht="15" customHeight="1" x14ac:dyDescent="0.25">
      <c r="A6" s="27">
        <v>3701</v>
      </c>
      <c r="B6" s="20" t="s">
        <v>0</v>
      </c>
      <c r="C6" s="55">
        <v>12.05</v>
      </c>
      <c r="D6" s="55">
        <v>1</v>
      </c>
      <c r="E6" s="37">
        <v>8.2987551867219914E-2</v>
      </c>
    </row>
    <row r="7" spans="1:12" s="1" customFormat="1" ht="15" customHeight="1" x14ac:dyDescent="0.25">
      <c r="A7" s="27">
        <v>3702</v>
      </c>
      <c r="B7" s="20" t="s">
        <v>26</v>
      </c>
      <c r="C7" s="55">
        <v>17.8</v>
      </c>
      <c r="D7" s="55">
        <v>0</v>
      </c>
      <c r="E7" s="37">
        <v>0</v>
      </c>
    </row>
    <row r="8" spans="1:12" s="1" customFormat="1" ht="15" customHeight="1" x14ac:dyDescent="0.25">
      <c r="A8" s="27">
        <v>3703</v>
      </c>
      <c r="B8" s="20" t="s">
        <v>1</v>
      </c>
      <c r="C8" s="55">
        <v>23.45</v>
      </c>
      <c r="D8" s="55">
        <v>9.1</v>
      </c>
      <c r="E8" s="37">
        <v>0.38805970149253732</v>
      </c>
    </row>
    <row r="9" spans="1:12" s="32" customFormat="1" ht="15" customHeight="1" x14ac:dyDescent="0.25">
      <c r="A9" s="27">
        <v>3704</v>
      </c>
      <c r="B9" s="20" t="s">
        <v>2</v>
      </c>
      <c r="C9" s="56">
        <v>16.7</v>
      </c>
      <c r="D9" s="55">
        <v>13.7</v>
      </c>
      <c r="E9" s="37">
        <v>0.82035928143712578</v>
      </c>
    </row>
    <row r="10" spans="1:12" s="32" customFormat="1" ht="15" customHeight="1" x14ac:dyDescent="0.25">
      <c r="A10" s="27">
        <v>3705</v>
      </c>
      <c r="B10" s="20" t="s">
        <v>27</v>
      </c>
      <c r="C10" s="56">
        <v>13.8</v>
      </c>
      <c r="D10" s="55">
        <v>0</v>
      </c>
      <c r="E10" s="37">
        <v>0</v>
      </c>
    </row>
    <row r="11" spans="1:12" s="32" customFormat="1" ht="15" customHeight="1" x14ac:dyDescent="0.25">
      <c r="A11" s="27">
        <v>3706</v>
      </c>
      <c r="B11" s="20" t="s">
        <v>3</v>
      </c>
      <c r="C11" s="55">
        <v>3.2</v>
      </c>
      <c r="D11" s="55">
        <v>3.2</v>
      </c>
      <c r="E11" s="37">
        <v>1</v>
      </c>
    </row>
    <row r="12" spans="1:12" s="32" customFormat="1" ht="15" customHeight="1" x14ac:dyDescent="0.25">
      <c r="A12" s="27">
        <v>3720</v>
      </c>
      <c r="B12" s="25" t="s">
        <v>19</v>
      </c>
      <c r="C12" s="55">
        <f>SUM(C13:C20)</f>
        <v>70.350000000000009</v>
      </c>
      <c r="D12" s="55">
        <f>SUM(D13:D20)</f>
        <v>61.25</v>
      </c>
      <c r="E12" s="37">
        <f t="shared" ref="E12" si="0">D12/C12</f>
        <v>0.87064676616915415</v>
      </c>
    </row>
    <row r="13" spans="1:12" s="32" customFormat="1" ht="15" customHeight="1" x14ac:dyDescent="0.25">
      <c r="A13" s="27">
        <v>3721</v>
      </c>
      <c r="B13" s="25" t="s">
        <v>4</v>
      </c>
      <c r="C13" s="55">
        <v>15.2</v>
      </c>
      <c r="D13" s="55">
        <v>14.5</v>
      </c>
      <c r="E13" s="37">
        <v>0.95394736842105265</v>
      </c>
    </row>
    <row r="14" spans="1:12" s="32" customFormat="1" ht="15" customHeight="1" x14ac:dyDescent="0.25">
      <c r="A14" s="27">
        <v>3722</v>
      </c>
      <c r="B14" s="25" t="s">
        <v>5</v>
      </c>
      <c r="C14" s="55">
        <v>23.2</v>
      </c>
      <c r="D14" s="55">
        <v>21.6</v>
      </c>
      <c r="E14" s="37">
        <v>0.93103448275862066</v>
      </c>
    </row>
    <row r="15" spans="1:12" s="32" customFormat="1" ht="15" customHeight="1" x14ac:dyDescent="0.25">
      <c r="A15" s="27">
        <v>3723</v>
      </c>
      <c r="B15" s="25" t="s">
        <v>6</v>
      </c>
      <c r="C15" s="55">
        <v>6.4</v>
      </c>
      <c r="D15" s="55">
        <v>4.4000000000000004</v>
      </c>
      <c r="E15" s="37">
        <v>0.6875</v>
      </c>
    </row>
    <row r="16" spans="1:12" s="32" customFormat="1" ht="15" customHeight="1" x14ac:dyDescent="0.25">
      <c r="A16" s="27">
        <v>3724</v>
      </c>
      <c r="B16" s="25" t="s">
        <v>20</v>
      </c>
      <c r="C16" s="55">
        <v>0</v>
      </c>
      <c r="D16" s="55">
        <v>0</v>
      </c>
      <c r="E16" s="37">
        <v>0</v>
      </c>
    </row>
    <row r="17" spans="1:18" s="32" customFormat="1" ht="15" customHeight="1" x14ac:dyDescent="0.25">
      <c r="A17" s="27">
        <v>3725</v>
      </c>
      <c r="B17" s="25" t="s">
        <v>7</v>
      </c>
      <c r="C17" s="55">
        <v>11.1</v>
      </c>
      <c r="D17" s="55">
        <v>10.199999999999999</v>
      </c>
      <c r="E17" s="37">
        <v>0.91891891891891897</v>
      </c>
    </row>
    <row r="18" spans="1:18" s="32" customFormat="1" ht="15" customHeight="1" x14ac:dyDescent="0.25">
      <c r="A18" s="27">
        <v>3726</v>
      </c>
      <c r="B18" s="25" t="s">
        <v>21</v>
      </c>
      <c r="C18" s="55">
        <v>0</v>
      </c>
      <c r="D18" s="55">
        <v>0</v>
      </c>
      <c r="E18" s="37">
        <v>0</v>
      </c>
    </row>
    <row r="19" spans="1:18" s="32" customFormat="1" ht="15" customHeight="1" x14ac:dyDescent="0.25">
      <c r="A19" s="27">
        <v>3727</v>
      </c>
      <c r="B19" s="25" t="s">
        <v>8</v>
      </c>
      <c r="C19" s="56">
        <v>12.05</v>
      </c>
      <c r="D19" s="56">
        <v>10.55</v>
      </c>
      <c r="E19" s="37">
        <v>0.87551867219917012</v>
      </c>
    </row>
    <row r="20" spans="1:18" s="32" customFormat="1" ht="15" customHeight="1" x14ac:dyDescent="0.25">
      <c r="A20" s="27">
        <v>3728</v>
      </c>
      <c r="B20" s="25" t="s">
        <v>22</v>
      </c>
      <c r="C20" s="56">
        <v>2.4</v>
      </c>
      <c r="D20" s="56">
        <v>0</v>
      </c>
      <c r="E20" s="37">
        <f t="shared" ref="E20" si="1">D20/C20</f>
        <v>0</v>
      </c>
    </row>
    <row r="21" spans="1:18" s="32" customFormat="1" ht="15" customHeight="1" x14ac:dyDescent="0.25">
      <c r="A21" s="30"/>
      <c r="B21" s="29"/>
      <c r="C21" s="31"/>
      <c r="D21" s="34"/>
      <c r="E21" s="34"/>
    </row>
    <row r="22" spans="1:18" x14ac:dyDescent="0.25">
      <c r="C22" s="43" t="s">
        <v>18</v>
      </c>
      <c r="D22" s="43"/>
      <c r="E22" s="44" t="s">
        <v>25</v>
      </c>
      <c r="F22" s="44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39"/>
    </row>
    <row r="23" spans="1:18" x14ac:dyDescent="0.25">
      <c r="A23" s="27">
        <v>3137</v>
      </c>
      <c r="B23" s="20" t="s">
        <v>12</v>
      </c>
      <c r="C23" s="48">
        <f>'[1]FPP HV - 82'!$G$32</f>
        <v>810945.31999999983</v>
      </c>
      <c r="E23" s="45">
        <f>C23*E5</f>
        <v>810945.31999999983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39"/>
    </row>
    <row r="24" spans="1:18" x14ac:dyDescent="0.25">
      <c r="A24" s="27">
        <v>3701</v>
      </c>
      <c r="B24" s="50" t="s">
        <v>0</v>
      </c>
      <c r="C24" s="22">
        <f>'[1]FPP HV - 82'!$G$33</f>
        <v>4645.8099999999995</v>
      </c>
      <c r="E24" s="45">
        <f>C24*E6</f>
        <v>385.5443983402489</v>
      </c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39"/>
    </row>
    <row r="25" spans="1:18" x14ac:dyDescent="0.25">
      <c r="A25" s="27">
        <v>3702</v>
      </c>
      <c r="B25" s="20" t="s">
        <v>26</v>
      </c>
      <c r="C25" s="22">
        <f>'[1]FPP HV - 82'!$G$34</f>
        <v>-264447.36000000004</v>
      </c>
      <c r="E25" s="45">
        <f t="shared" ref="E25:E29" si="2">C25*E7</f>
        <v>0</v>
      </c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39"/>
    </row>
    <row r="26" spans="1:18" x14ac:dyDescent="0.25">
      <c r="A26" s="27">
        <v>3703</v>
      </c>
      <c r="B26" s="20" t="s">
        <v>1</v>
      </c>
      <c r="C26" s="49">
        <f>'[1]FPP HV - 82'!$G$35</f>
        <v>-233687.63000000003</v>
      </c>
      <c r="E26" s="51">
        <f t="shared" si="2"/>
        <v>-90684.75194029852</v>
      </c>
      <c r="F26" s="53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39"/>
    </row>
    <row r="27" spans="1:18" x14ac:dyDescent="0.25">
      <c r="A27" s="27">
        <v>3704</v>
      </c>
      <c r="B27" s="20" t="s">
        <v>2</v>
      </c>
      <c r="C27" s="48">
        <f>'[1]FPP HV - 82'!$G$36</f>
        <v>307826.83999999997</v>
      </c>
      <c r="E27" s="45">
        <f t="shared" si="2"/>
        <v>252528.60526946106</v>
      </c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39"/>
    </row>
    <row r="28" spans="1:18" x14ac:dyDescent="0.25">
      <c r="A28" s="27">
        <v>3705</v>
      </c>
      <c r="B28" s="20" t="s">
        <v>27</v>
      </c>
      <c r="C28" s="48">
        <f>'[1]FPP HV - 82'!$G$37</f>
        <v>39395.67</v>
      </c>
      <c r="E28" s="45">
        <f t="shared" si="2"/>
        <v>0</v>
      </c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39"/>
    </row>
    <row r="29" spans="1:18" x14ac:dyDescent="0.25">
      <c r="A29" s="27">
        <v>3706</v>
      </c>
      <c r="B29" s="20" t="s">
        <v>3</v>
      </c>
      <c r="C29" s="46">
        <f>'[1]FPP HV - 82'!$G$38</f>
        <v>119385.62</v>
      </c>
      <c r="E29" s="45">
        <f t="shared" si="2"/>
        <v>119385.62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39"/>
    </row>
    <row r="30" spans="1:18" x14ac:dyDescent="0.25">
      <c r="A30" s="27">
        <v>3720</v>
      </c>
      <c r="B30" s="25" t="s">
        <v>19</v>
      </c>
      <c r="C30" s="47">
        <f>'[1]FPP HV - 82'!$G$39</f>
        <v>362519.01</v>
      </c>
      <c r="E30" s="45">
        <f>C30*E12</f>
        <v>315626.00373134325</v>
      </c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39"/>
    </row>
    <row r="31" spans="1:18" x14ac:dyDescent="0.25">
      <c r="A31" s="27">
        <v>3721</v>
      </c>
      <c r="B31" s="25" t="s">
        <v>4</v>
      </c>
      <c r="C31" s="47">
        <f>'[1]FPP HV - 82'!$G$40</f>
        <v>3251051.97</v>
      </c>
      <c r="E31" s="45">
        <f>C31*E13</f>
        <v>3101332.4713815791</v>
      </c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39"/>
    </row>
    <row r="32" spans="1:18" x14ac:dyDescent="0.25">
      <c r="A32" s="27">
        <v>3722</v>
      </c>
      <c r="B32" s="25" t="s">
        <v>5</v>
      </c>
      <c r="C32" s="47">
        <f>'[1]FPP HV - 82'!$G$41</f>
        <v>4114435.7199999997</v>
      </c>
      <c r="E32" s="45">
        <f>C32*E14</f>
        <v>3830681.5324137928</v>
      </c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39"/>
    </row>
    <row r="33" spans="1:18" x14ac:dyDescent="0.25">
      <c r="A33" s="27">
        <v>3723</v>
      </c>
      <c r="B33" s="25" t="s">
        <v>6</v>
      </c>
      <c r="C33" s="47">
        <f>'[1]FPP HV - 82'!$G$42</f>
        <v>3404457.0699999994</v>
      </c>
      <c r="E33" s="45">
        <f>C33*E15</f>
        <v>2340564.2356249997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39"/>
    </row>
    <row r="34" spans="1:18" x14ac:dyDescent="0.25">
      <c r="A34" s="27">
        <v>3725</v>
      </c>
      <c r="B34" s="25" t="s">
        <v>7</v>
      </c>
      <c r="C34" s="47">
        <f>'[1]FPP HV - 82'!$G$44</f>
        <v>585870.06000000006</v>
      </c>
      <c r="E34" s="45">
        <f>C34*E17</f>
        <v>538367.08216216229</v>
      </c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39"/>
    </row>
    <row r="35" spans="1:18" x14ac:dyDescent="0.25">
      <c r="A35" s="27">
        <v>3727</v>
      </c>
      <c r="B35" s="25" t="s">
        <v>8</v>
      </c>
      <c r="C35" s="47">
        <f>'[1]FPP HV - 82'!$G$46</f>
        <v>668322.25</v>
      </c>
      <c r="E35" s="45">
        <f>C35*E19</f>
        <v>585128.60892116185</v>
      </c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39"/>
    </row>
    <row r="36" spans="1:18" x14ac:dyDescent="0.25">
      <c r="A36" s="35"/>
      <c r="B36" s="35"/>
      <c r="E36" s="14">
        <f>SUM(E23:E35)</f>
        <v>11804260.271962542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39"/>
    </row>
    <row r="37" spans="1:18" x14ac:dyDescent="0.25">
      <c r="E37" s="14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</sheetData>
  <pageMargins left="0.70866141732283472" right="0.70866141732283472" top="0.78740157480314965" bottom="0.78740157480314965" header="0.31496062992125984" footer="0.31496062992125984"/>
  <pageSetup paperSize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FRIM - 80, 81</vt:lpstr>
      <vt:lpstr> FPP - 82</vt:lpstr>
      <vt:lpstr>FPP HV - 82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cp:lastPrinted>2021-07-19T08:05:42Z</cp:lastPrinted>
  <dcterms:created xsi:type="dcterms:W3CDTF">2018-07-23T08:23:15Z</dcterms:created>
  <dcterms:modified xsi:type="dcterms:W3CDTF">2021-07-21T08:54:44Z</dcterms:modified>
</cp:coreProperties>
</file>