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Home\kanoval\záloha\TAJEMNÍK\Rozpočty\2021\PřF\PŘÍPRAVA\"/>
    </mc:Choice>
  </mc:AlternateContent>
  <bookViews>
    <workbookView xWindow="0" yWindow="195" windowWidth="22980" windowHeight="8175"/>
  </bookViews>
  <sheets>
    <sheet name="dle afiliací" sheetId="1" r:id="rId1"/>
    <sheet name="List2" sheetId="2" r:id="rId2"/>
    <sheet name="List3" sheetId="3" r:id="rId3"/>
  </sheets>
  <calcPr calcId="162913"/>
</workbook>
</file>

<file path=xl/calcChain.xml><?xml version="1.0" encoding="utf-8"?>
<calcChain xmlns="http://schemas.openxmlformats.org/spreadsheetml/2006/main">
  <c r="E53" i="1" l="1"/>
  <c r="C53" i="1"/>
  <c r="H5" i="1" l="1"/>
  <c r="H51" i="1" s="1"/>
  <c r="G5" i="1"/>
  <c r="G51" i="1" s="1"/>
  <c r="H35" i="1" l="1"/>
  <c r="G35" i="1"/>
  <c r="H50" i="1"/>
  <c r="J51" i="1"/>
  <c r="H29" i="1"/>
  <c r="H28" i="1"/>
  <c r="H49" i="1"/>
  <c r="H45" i="1"/>
  <c r="H41" i="1"/>
  <c r="H37" i="1"/>
  <c r="H33" i="1"/>
  <c r="H26" i="1"/>
  <c r="H21" i="1"/>
  <c r="H17" i="1"/>
  <c r="H12" i="1"/>
  <c r="H48" i="1"/>
  <c r="H44" i="1"/>
  <c r="H40" i="1"/>
  <c r="H36" i="1"/>
  <c r="H32" i="1"/>
  <c r="H25" i="1"/>
  <c r="H20" i="1"/>
  <c r="H15" i="1"/>
  <c r="H10" i="1"/>
  <c r="H47" i="1"/>
  <c r="H43" i="1"/>
  <c r="H39" i="1"/>
  <c r="H31" i="1"/>
  <c r="H24" i="1"/>
  <c r="H19" i="1"/>
  <c r="H14" i="1"/>
  <c r="H9" i="1"/>
  <c r="H46" i="1"/>
  <c r="H42" i="1"/>
  <c r="H38" i="1"/>
  <c r="H34" i="1"/>
  <c r="H27" i="1"/>
  <c r="H23" i="1"/>
  <c r="H18" i="1"/>
  <c r="H13" i="1"/>
  <c r="H8" i="1"/>
  <c r="H54" i="1"/>
  <c r="J35" i="1" l="1"/>
  <c r="H53" i="1"/>
  <c r="G14" i="1"/>
  <c r="J14" i="1" s="1"/>
  <c r="G29" i="1"/>
  <c r="J29" i="1" s="1"/>
  <c r="G50" i="1"/>
  <c r="J50" i="1" s="1"/>
  <c r="G28" i="1"/>
  <c r="J28" i="1" s="1"/>
  <c r="G24" i="1"/>
  <c r="J24" i="1" s="1"/>
  <c r="G26" i="1"/>
  <c r="J26" i="1" s="1"/>
  <c r="G45" i="1"/>
  <c r="J45" i="1" s="1"/>
  <c r="G8" i="1"/>
  <c r="G15" i="1"/>
  <c r="J15" i="1" s="1"/>
  <c r="G43" i="1"/>
  <c r="J43" i="1" s="1"/>
  <c r="G34" i="1"/>
  <c r="J34" i="1" s="1"/>
  <c r="G9" i="1"/>
  <c r="J9" i="1" s="1"/>
  <c r="G36" i="1"/>
  <c r="J36" i="1" s="1"/>
  <c r="G31" i="1"/>
  <c r="J31" i="1" s="1"/>
  <c r="G47" i="1"/>
  <c r="J47" i="1" s="1"/>
  <c r="G40" i="1"/>
  <c r="J40" i="1" s="1"/>
  <c r="G33" i="1"/>
  <c r="J33" i="1" s="1"/>
  <c r="G49" i="1"/>
  <c r="J49" i="1" s="1"/>
  <c r="G38" i="1"/>
  <c r="J38" i="1" s="1"/>
  <c r="G13" i="1"/>
  <c r="J13" i="1" s="1"/>
  <c r="G21" i="1"/>
  <c r="J21" i="1" s="1"/>
  <c r="G10" i="1"/>
  <c r="J10" i="1" s="1"/>
  <c r="G25" i="1"/>
  <c r="J25" i="1" s="1"/>
  <c r="G44" i="1"/>
  <c r="J44" i="1" s="1"/>
  <c r="G37" i="1"/>
  <c r="J37" i="1" s="1"/>
  <c r="G23" i="1"/>
  <c r="J23" i="1" s="1"/>
  <c r="G42" i="1"/>
  <c r="J42" i="1" s="1"/>
  <c r="G12" i="1"/>
  <c r="J12" i="1" s="1"/>
  <c r="G17" i="1"/>
  <c r="J17" i="1" s="1"/>
  <c r="G19" i="1"/>
  <c r="J19" i="1" s="1"/>
  <c r="G39" i="1"/>
  <c r="J39" i="1" s="1"/>
  <c r="G32" i="1"/>
  <c r="J32" i="1" s="1"/>
  <c r="G48" i="1"/>
  <c r="J48" i="1" s="1"/>
  <c r="G41" i="1"/>
  <c r="J41" i="1" s="1"/>
  <c r="G27" i="1"/>
  <c r="J27" i="1" s="1"/>
  <c r="G46" i="1"/>
  <c r="J46" i="1" s="1"/>
  <c r="G18" i="1"/>
  <c r="J18" i="1" s="1"/>
  <c r="G20" i="1"/>
  <c r="J20" i="1" s="1"/>
  <c r="G54" i="1"/>
  <c r="J8" i="1" l="1"/>
  <c r="J53" i="1" s="1"/>
  <c r="G53" i="1"/>
  <c r="F53" i="1" s="1"/>
</calcChain>
</file>

<file path=xl/sharedStrings.xml><?xml version="1.0" encoding="utf-8"?>
<sst xmlns="http://schemas.openxmlformats.org/spreadsheetml/2006/main" count="56" uniqueCount="54">
  <si>
    <t>M</t>
  </si>
  <si>
    <t>KMA</t>
  </si>
  <si>
    <t>KAG</t>
  </si>
  <si>
    <t>KI</t>
  </si>
  <si>
    <t>F</t>
  </si>
  <si>
    <t>KEF</t>
  </si>
  <si>
    <t>OPT</t>
  </si>
  <si>
    <t>SLO</t>
  </si>
  <si>
    <t>KBF</t>
  </si>
  <si>
    <t>Ch</t>
  </si>
  <si>
    <t>AFC</t>
  </si>
  <si>
    <t>KFC</t>
  </si>
  <si>
    <t>ACH</t>
  </si>
  <si>
    <t>OCH</t>
  </si>
  <si>
    <t>KBC</t>
  </si>
  <si>
    <t>B</t>
  </si>
  <si>
    <t>BOT</t>
  </si>
  <si>
    <t>LRR</t>
  </si>
  <si>
    <t>ZOO</t>
  </si>
  <si>
    <t>EKO</t>
  </si>
  <si>
    <t>KBB</t>
  </si>
  <si>
    <t>VoZ</t>
  </si>
  <si>
    <t>KGG</t>
  </si>
  <si>
    <t>KGE</t>
  </si>
  <si>
    <t>KGI</t>
  </si>
  <si>
    <t>MRS</t>
  </si>
  <si>
    <t>CRH-řídící úsek</t>
  </si>
  <si>
    <t>CRH-biochemie proteinů</t>
  </si>
  <si>
    <t>CRH-biofyzika</t>
  </si>
  <si>
    <t>CRH-chem. biologie a genetika</t>
  </si>
  <si>
    <t>CRH-molekulární biologie</t>
  </si>
  <si>
    <t>CRH-buněčná biologie</t>
  </si>
  <si>
    <t>CRH-centrální laboratoře</t>
  </si>
  <si>
    <t>RCPTM-vedení</t>
  </si>
  <si>
    <t>RCPTM-magnetic</t>
  </si>
  <si>
    <t>RCPTM-uhlík</t>
  </si>
  <si>
    <t>RCPTM-komplexy</t>
  </si>
  <si>
    <t>RCPTM-optika</t>
  </si>
  <si>
    <t>RCPTM-biomed</t>
  </si>
  <si>
    <t>RCPTM-analýzy</t>
  </si>
  <si>
    <t>RCPTM-environmental</t>
  </si>
  <si>
    <t>RCPTM-elektrochemie</t>
  </si>
  <si>
    <t>body D1 a Q1</t>
  </si>
  <si>
    <t>před odvody</t>
  </si>
  <si>
    <t>RVO pracovišť před odvody</t>
  </si>
  <si>
    <t>DLE AFILIACÍ</t>
  </si>
  <si>
    <t>tis. Kč</t>
  </si>
  <si>
    <t>cena za bod (tis. Kč):</t>
  </si>
  <si>
    <t>body Jimp+sborníky+knihy+kapitoly</t>
  </si>
  <si>
    <t>celkem RVO 2021</t>
  </si>
  <si>
    <t>KEB</t>
  </si>
  <si>
    <t>KCHB</t>
  </si>
  <si>
    <t>Transformační fond</t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</si>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</sst>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K_č_-;\-* #,##0.00\ _K_č_-;_-* &quot;-&quot;??\ _K_č_-;_-@_-"/>
    <numFmt numFmtId="165" formatCode="_-* #,##0.00\ _K_č_-;\-* #,##0.00\ _K_č_-;_-* \-??\ _K_č_-;_-@_-"/>
    <numFmt numFmtId="166" formatCode="_-* #,##0.00&quot; Kč&quot;_-;\-* #,##0.00&quot; Kč&quot;_-;_-* \-??&quot; Kč&quot;_-;_-@_-"/>
    <numFmt numFmtId="167" formatCode="0.000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indexed="60"/>
      <name val="Calibri"/>
      <family val="2"/>
      <charset val="238"/>
    </font>
    <font>
      <sz val="10"/>
      <name val="Arial"/>
      <family val="2"/>
    </font>
    <font>
      <sz val="11"/>
      <color indexed="8"/>
      <name val="Calibri"/>
      <family val="2"/>
      <charset val="238"/>
    </font>
    <font>
      <sz val="10"/>
      <color rgb="FF000000"/>
      <name val="Times New Roman"/>
      <family val="1"/>
      <charset val="238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8"/>
      <color theme="3"/>
      <name val="Cambria"/>
      <family val="2"/>
      <charset val="238"/>
      <scheme val="major"/>
    </font>
    <font>
      <u/>
      <sz val="10"/>
      <color indexed="12"/>
      <name val="Arial"/>
      <family val="2"/>
      <charset val="238"/>
    </font>
    <font>
      <sz val="11"/>
      <color theme="1"/>
      <name val="Calibri"/>
      <family val="2"/>
      <charset val="238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84">
    <xf numFmtId="0" fontId="0" fillId="0" borderId="0"/>
    <xf numFmtId="0" fontId="3" fillId="0" borderId="0"/>
    <xf numFmtId="0" fontId="5" fillId="0" borderId="0"/>
    <xf numFmtId="165" fontId="5" fillId="0" borderId="0" applyFill="0" applyBorder="0" applyAlignment="0" applyProtection="0"/>
    <xf numFmtId="0" fontId="10" fillId="34" borderId="0" applyNumberFormat="0" applyBorder="0" applyAlignment="0" applyProtection="0"/>
    <xf numFmtId="166" fontId="5" fillId="0" borderId="0" applyFill="0" applyBorder="0" applyAlignment="0" applyProtection="0"/>
    <xf numFmtId="166" fontId="5" fillId="0" borderId="0" applyFill="0" applyBorder="0" applyAlignment="0" applyProtection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5" fillId="0" borderId="0"/>
    <xf numFmtId="0" fontId="11" fillId="0" borderId="0"/>
    <xf numFmtId="9" fontId="5" fillId="0" borderId="0" applyFill="0" applyBorder="0" applyAlignment="0" applyProtection="0"/>
    <xf numFmtId="0" fontId="13" fillId="0" borderId="0"/>
    <xf numFmtId="0" fontId="13" fillId="0" borderId="0"/>
    <xf numFmtId="0" fontId="16" fillId="0" borderId="0" applyNumberFormat="0" applyFill="0" applyBorder="0" applyAlignment="0" applyProtection="0"/>
    <xf numFmtId="0" fontId="17" fillId="0" borderId="1" applyNumberFormat="0" applyFill="0" applyAlignment="0" applyProtection="0"/>
    <xf numFmtId="0" fontId="18" fillId="0" borderId="2" applyNumberFormat="0" applyFill="0" applyAlignment="0" applyProtection="0"/>
    <xf numFmtId="0" fontId="19" fillId="0" borderId="3" applyNumberFormat="0" applyFill="0" applyAlignment="0" applyProtection="0"/>
    <xf numFmtId="0" fontId="19" fillId="0" borderId="0" applyNumberFormat="0" applyFill="0" applyBorder="0" applyAlignment="0" applyProtection="0"/>
    <xf numFmtId="0" fontId="20" fillId="2" borderId="0" applyNumberFormat="0" applyBorder="0" applyAlignment="0" applyProtection="0"/>
    <xf numFmtId="0" fontId="21" fillId="3" borderId="0" applyNumberFormat="0" applyBorder="0" applyAlignment="0" applyProtection="0"/>
    <xf numFmtId="0" fontId="22" fillId="4" borderId="0" applyNumberFormat="0" applyBorder="0" applyAlignment="0" applyProtection="0"/>
    <xf numFmtId="0" fontId="23" fillId="5" borderId="4" applyNumberFormat="0" applyAlignment="0" applyProtection="0"/>
    <xf numFmtId="0" fontId="24" fillId="6" borderId="5" applyNumberFormat="0" applyAlignment="0" applyProtection="0"/>
    <xf numFmtId="0" fontId="25" fillId="6" borderId="4" applyNumberFormat="0" applyAlignment="0" applyProtection="0"/>
    <xf numFmtId="0" fontId="26" fillId="0" borderId="6" applyNumberFormat="0" applyFill="0" applyAlignment="0" applyProtection="0"/>
    <xf numFmtId="0" fontId="14" fillId="7" borderId="7" applyNumberFormat="0" applyAlignment="0" applyProtection="0"/>
    <xf numFmtId="0" fontId="8" fillId="0" borderId="0" applyNumberFormat="0" applyFill="0" applyBorder="0" applyAlignment="0" applyProtection="0"/>
    <xf numFmtId="0" fontId="3" fillId="8" borderId="8" applyNumberFormat="0" applyFont="0" applyAlignment="0" applyProtection="0"/>
    <xf numFmtId="0" fontId="27" fillId="0" borderId="0" applyNumberFormat="0" applyFill="0" applyBorder="0" applyAlignment="0" applyProtection="0"/>
    <xf numFmtId="0" fontId="4" fillId="0" borderId="9" applyNumberFormat="0" applyFill="0" applyAlignment="0" applyProtection="0"/>
    <xf numFmtId="0" fontId="15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15" fillId="24" borderId="0" applyNumberFormat="0" applyBorder="0" applyAlignment="0" applyProtection="0"/>
    <xf numFmtId="0" fontId="15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15" fillId="28" borderId="0" applyNumberFormat="0" applyBorder="0" applyAlignment="0" applyProtection="0"/>
    <xf numFmtId="0" fontId="15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15" fillId="32" borderId="0" applyNumberFormat="0" applyBorder="0" applyAlignment="0" applyProtection="0"/>
    <xf numFmtId="0" fontId="13" fillId="0" borderId="0"/>
    <xf numFmtId="9" fontId="13" fillId="0" borderId="0" applyFont="0" applyFill="0" applyBorder="0" applyAlignment="0" applyProtection="0"/>
    <xf numFmtId="0" fontId="3" fillId="0" borderId="0"/>
    <xf numFmtId="9" fontId="7" fillId="0" borderId="17">
      <protection locked="0"/>
    </xf>
    <xf numFmtId="164" fontId="3" fillId="0" borderId="0" applyFont="0" applyFill="0" applyBorder="0" applyAlignment="0" applyProtection="0"/>
    <xf numFmtId="0" fontId="13" fillId="0" borderId="0"/>
    <xf numFmtId="0" fontId="3" fillId="0" borderId="0"/>
    <xf numFmtId="9" fontId="12" fillId="0" borderId="0" applyFont="0" applyFill="0" applyBorder="0" applyAlignment="0" applyProtection="0"/>
    <xf numFmtId="0" fontId="12" fillId="8" borderId="8" applyNumberFormat="0" applyFont="0" applyAlignment="0" applyProtection="0"/>
    <xf numFmtId="0" fontId="13" fillId="0" borderId="0"/>
    <xf numFmtId="0" fontId="13" fillId="0" borderId="0"/>
    <xf numFmtId="0" fontId="13" fillId="0" borderId="0"/>
    <xf numFmtId="0" fontId="3" fillId="0" borderId="0"/>
    <xf numFmtId="0" fontId="11" fillId="0" borderId="0"/>
    <xf numFmtId="0" fontId="11" fillId="0" borderId="0"/>
    <xf numFmtId="0" fontId="28" fillId="0" borderId="0" applyNumberFormat="0" applyFill="0" applyBorder="0" applyAlignment="0" applyProtection="0"/>
    <xf numFmtId="0" fontId="11" fillId="0" borderId="0"/>
    <xf numFmtId="0" fontId="11" fillId="0" borderId="0"/>
    <xf numFmtId="0" fontId="29" fillId="0" borderId="0" applyNumberFormat="0" applyFill="0" applyBorder="0" applyAlignment="0" applyProtection="0"/>
    <xf numFmtId="0" fontId="5" fillId="0" borderId="0"/>
    <xf numFmtId="9" fontId="12" fillId="0" borderId="0" applyFont="0" applyFill="0" applyBorder="0" applyAlignment="0" applyProtection="0"/>
    <xf numFmtId="0" fontId="2" fillId="0" borderId="0"/>
    <xf numFmtId="9" fontId="3" fillId="0" borderId="0" applyFont="0" applyFill="0" applyBorder="0" applyAlignment="0" applyProtection="0"/>
    <xf numFmtId="0" fontId="11" fillId="0" borderId="0"/>
    <xf numFmtId="9" fontId="2" fillId="0" borderId="0" applyFont="0" applyFill="0" applyBorder="0" applyAlignment="0" applyProtection="0"/>
  </cellStyleXfs>
  <cellXfs count="42">
    <xf numFmtId="0" fontId="0" fillId="0" borderId="0" xfId="0"/>
    <xf numFmtId="0" fontId="3" fillId="0" borderId="11" xfId="1" applyBorder="1"/>
    <xf numFmtId="0" fontId="6" fillId="0" borderId="15" xfId="2" applyFont="1" applyBorder="1" applyAlignment="1">
      <alignment horizontal="center"/>
    </xf>
    <xf numFmtId="0" fontId="6" fillId="0" borderId="15" xfId="2" applyFont="1" applyFill="1" applyBorder="1" applyAlignment="1">
      <alignment horizontal="center"/>
    </xf>
    <xf numFmtId="0" fontId="3" fillId="0" borderId="12" xfId="1" applyBorder="1"/>
    <xf numFmtId="0" fontId="6" fillId="0" borderId="18" xfId="2" applyFont="1" applyBorder="1" applyAlignment="1">
      <alignment horizontal="center"/>
    </xf>
    <xf numFmtId="0" fontId="3" fillId="33" borderId="10" xfId="1" applyFill="1" applyBorder="1"/>
    <xf numFmtId="0" fontId="6" fillId="33" borderId="14" xfId="2" applyFont="1" applyFill="1" applyBorder="1" applyAlignment="1">
      <alignment horizontal="center"/>
    </xf>
    <xf numFmtId="0" fontId="3" fillId="0" borderId="11" xfId="1" applyFill="1" applyBorder="1"/>
    <xf numFmtId="0" fontId="3" fillId="0" borderId="13" xfId="1" applyBorder="1"/>
    <xf numFmtId="0" fontId="6" fillId="0" borderId="16" xfId="2" applyFont="1" applyBorder="1" applyAlignment="1">
      <alignment horizontal="center"/>
    </xf>
    <xf numFmtId="0" fontId="3" fillId="0" borderId="19" xfId="1" applyBorder="1"/>
    <xf numFmtId="0" fontId="6" fillId="0" borderId="20" xfId="2" applyFont="1" applyBorder="1" applyAlignment="1">
      <alignment horizontal="center"/>
    </xf>
    <xf numFmtId="0" fontId="0" fillId="0" borderId="0" xfId="0" applyAlignment="1">
      <alignment wrapText="1"/>
    </xf>
    <xf numFmtId="9" fontId="0" fillId="0" borderId="0" xfId="0" applyNumberFormat="1" applyAlignment="1">
      <alignment wrapText="1"/>
    </xf>
    <xf numFmtId="0" fontId="9" fillId="0" borderId="0" xfId="0" applyFont="1" applyAlignment="1">
      <alignment wrapText="1"/>
    </xf>
    <xf numFmtId="0" fontId="0" fillId="0" borderId="0" xfId="0" applyAlignment="1">
      <alignment vertical="top" wrapText="1"/>
    </xf>
    <xf numFmtId="0" fontId="9" fillId="0" borderId="0" xfId="0" applyFont="1"/>
    <xf numFmtId="1" fontId="0" fillId="0" borderId="0" xfId="0" applyNumberFormat="1"/>
    <xf numFmtId="0" fontId="4" fillId="0" borderId="0" xfId="0" applyFont="1" applyAlignment="1">
      <alignment wrapText="1"/>
    </xf>
    <xf numFmtId="0" fontId="0" fillId="0" borderId="0" xfId="0" applyAlignment="1">
      <alignment horizontal="right"/>
    </xf>
    <xf numFmtId="1" fontId="0" fillId="0" borderId="0" xfId="0" applyNumberFormat="1" applyAlignment="1">
      <alignment horizontal="right"/>
    </xf>
    <xf numFmtId="0" fontId="30" fillId="0" borderId="0" xfId="0" applyFont="1" applyFill="1" applyBorder="1"/>
    <xf numFmtId="0" fontId="0" fillId="0" borderId="0" xfId="0" applyAlignment="1">
      <alignment vertical="top"/>
    </xf>
    <xf numFmtId="0" fontId="9" fillId="0" borderId="0" xfId="0" applyFont="1" applyAlignment="1">
      <alignment vertical="top" wrapText="1"/>
    </xf>
    <xf numFmtId="1" fontId="4" fillId="0" borderId="0" xfId="0" applyNumberFormat="1" applyFont="1" applyAlignment="1">
      <alignment vertical="top" wrapText="1"/>
    </xf>
    <xf numFmtId="1" fontId="4" fillId="0" borderId="0" xfId="0" applyNumberFormat="1" applyFont="1"/>
    <xf numFmtId="0" fontId="4" fillId="0" borderId="0" xfId="0" applyFont="1"/>
    <xf numFmtId="2" fontId="0" fillId="0" borderId="0" xfId="0" applyNumberFormat="1"/>
    <xf numFmtId="167" fontId="4" fillId="0" borderId="0" xfId="0" applyNumberFormat="1" applyFont="1"/>
    <xf numFmtId="1" fontId="0" fillId="0" borderId="0" xfId="0" applyNumberFormat="1" applyBorder="1"/>
    <xf numFmtId="2" fontId="1" fillId="0" borderId="0" xfId="83" applyNumberFormat="1" applyFont="1" applyBorder="1"/>
    <xf numFmtId="2" fontId="0" fillId="0" borderId="0" xfId="0" applyNumberFormat="1" applyBorder="1"/>
    <xf numFmtId="0" fontId="0" fillId="0" borderId="0" xfId="0" applyBorder="1"/>
    <xf numFmtId="0" fontId="1" fillId="0" borderId="13" xfId="1" applyFont="1" applyBorder="1"/>
    <xf numFmtId="0" fontId="1" fillId="0" borderId="12" xfId="1" applyFont="1" applyBorder="1"/>
    <xf numFmtId="0" fontId="4" fillId="33" borderId="21" xfId="0" applyFont="1" applyFill="1" applyBorder="1"/>
    <xf numFmtId="0" fontId="1" fillId="33" borderId="22" xfId="1" applyFont="1" applyFill="1" applyBorder="1"/>
    <xf numFmtId="0" fontId="1" fillId="33" borderId="0" xfId="1" applyFont="1" applyFill="1" applyBorder="1"/>
    <xf numFmtId="0" fontId="4" fillId="33" borderId="0" xfId="0" applyFont="1" applyFill="1" applyBorder="1"/>
    <xf numFmtId="1" fontId="4" fillId="35" borderId="0" xfId="0" applyNumberFormat="1" applyFont="1" applyFill="1" applyAlignment="1">
      <alignment vertical="top" wrapText="1"/>
    </xf>
    <xf numFmtId="0" fontId="1" fillId="0" borderId="0" xfId="1" applyFont="1" applyFill="1" applyBorder="1"/>
  </cellXfs>
  <cellStyles count="84">
    <cellStyle name="20 % – Zvýraznění1 2" xfId="36"/>
    <cellStyle name="20 % – Zvýraznění2 2" xfId="40"/>
    <cellStyle name="20 % – Zvýraznění3 2" xfId="44"/>
    <cellStyle name="20 % – Zvýraznění4 2" xfId="48"/>
    <cellStyle name="20 % – Zvýraznění5 2" xfId="52"/>
    <cellStyle name="20 % – Zvýraznění6 2" xfId="56"/>
    <cellStyle name="40 % – Zvýraznění1 2" xfId="37"/>
    <cellStyle name="40 % – Zvýraznění2 2" xfId="41"/>
    <cellStyle name="40 % – Zvýraznění3 2" xfId="45"/>
    <cellStyle name="40 % – Zvýraznění4 2" xfId="49"/>
    <cellStyle name="40 % – Zvýraznění5 2" xfId="53"/>
    <cellStyle name="40 % – Zvýraznění6 2" xfId="57"/>
    <cellStyle name="60 % – Zvýraznění1 2" xfId="38"/>
    <cellStyle name="60 % – Zvýraznění2 2" xfId="42"/>
    <cellStyle name="60 % – Zvýraznění3 2" xfId="46"/>
    <cellStyle name="60 % – Zvýraznění4 2" xfId="50"/>
    <cellStyle name="60 % – Zvýraznění5 2" xfId="54"/>
    <cellStyle name="60 % – Zvýraznění6 2" xfId="58"/>
    <cellStyle name="Celkem 2" xfId="34"/>
    <cellStyle name="Čárka 2" xfId="63"/>
    <cellStyle name="čárky 2" xfId="3"/>
    <cellStyle name="Excel_BuiltIn_Neutrální" xfId="4"/>
    <cellStyle name="Hypertextový odkaz 2" xfId="77"/>
    <cellStyle name="Chybně 2" xfId="24"/>
    <cellStyle name="Kontrolní buňka 2" xfId="30"/>
    <cellStyle name="měny 2" xfId="5"/>
    <cellStyle name="měny 2 2" xfId="6"/>
    <cellStyle name="Nadpis 1 2" xfId="19"/>
    <cellStyle name="Nadpis 2 2" xfId="20"/>
    <cellStyle name="Nadpis 3 2" xfId="21"/>
    <cellStyle name="Nadpis 4 2" xfId="22"/>
    <cellStyle name="Název 2" xfId="18"/>
    <cellStyle name="Název 3" xfId="74"/>
    <cellStyle name="Neutrální 2" xfId="25"/>
    <cellStyle name="Normální" xfId="0" builtinId="0"/>
    <cellStyle name="Normální 10" xfId="7"/>
    <cellStyle name="Normální 11" xfId="16"/>
    <cellStyle name="Normální 11 2" xfId="17"/>
    <cellStyle name="Normální 11 2 2" xfId="68"/>
    <cellStyle name="Normální 11 3" xfId="80"/>
    <cellStyle name="Normální 12" xfId="59"/>
    <cellStyle name="Normální 12 2" xfId="69"/>
    <cellStyle name="Normální 12 3" xfId="71"/>
    <cellStyle name="Normální 13" xfId="64"/>
    <cellStyle name="Normální 13 2" xfId="70"/>
    <cellStyle name="Normální 14" xfId="1"/>
    <cellStyle name="Normální 2" xfId="2"/>
    <cellStyle name="normální 2 2" xfId="61"/>
    <cellStyle name="normální 2 2 2" xfId="78"/>
    <cellStyle name="normální 2 3" xfId="65"/>
    <cellStyle name="Normální 2 4" xfId="76"/>
    <cellStyle name="Normální 2 5" xfId="72"/>
    <cellStyle name="Normální 2 6" xfId="75"/>
    <cellStyle name="Normální 2 7" xfId="73"/>
    <cellStyle name="Normální 2 8" xfId="82"/>
    <cellStyle name="Normální 3" xfId="8"/>
    <cellStyle name="Normální 4" xfId="9"/>
    <cellStyle name="Normální 5" xfId="10"/>
    <cellStyle name="Normální 6" xfId="11"/>
    <cellStyle name="Normální 7" xfId="12"/>
    <cellStyle name="Normální 8" xfId="13"/>
    <cellStyle name="Normální 9" xfId="14"/>
    <cellStyle name="Poznámka 2" xfId="67"/>
    <cellStyle name="Poznámka 3" xfId="32"/>
    <cellStyle name="procent 2" xfId="15"/>
    <cellStyle name="Procenta" xfId="83" builtinId="5"/>
    <cellStyle name="Procenta 2" xfId="60"/>
    <cellStyle name="Procenta 2 2" xfId="79"/>
    <cellStyle name="Procenta 3" xfId="66"/>
    <cellStyle name="Procenta 3 2" xfId="81"/>
    <cellStyle name="Propojená buňka 2" xfId="29"/>
    <cellStyle name="Správně 2" xfId="23"/>
    <cellStyle name="Styl 1" xfId="62"/>
    <cellStyle name="Text upozornění 2" xfId="31"/>
    <cellStyle name="Vstup 2" xfId="26"/>
    <cellStyle name="Výpočet 2" xfId="28"/>
    <cellStyle name="Výstup 2" xfId="27"/>
    <cellStyle name="Vysvětlující text 2" xfId="33"/>
    <cellStyle name="Zvýraznění 1 2" xfId="35"/>
    <cellStyle name="Zvýraznění 2 2" xfId="39"/>
    <cellStyle name="Zvýraznění 3 2" xfId="43"/>
    <cellStyle name="Zvýraznění 4 2" xfId="47"/>
    <cellStyle name="Zvýraznění 5 2" xfId="51"/>
    <cellStyle name="Zvýraznění 6 2" xfId="5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5"/>
  <sheetViews>
    <sheetView tabSelected="1" workbookViewId="0">
      <selection activeCell="F6" sqref="F6"/>
    </sheetView>
  </sheetViews>
  <sheetFormatPr defaultRowHeight="15" x14ac:dyDescent="0.25"/>
  <cols>
    <col min="1" max="1" width="26.28515625" customWidth="1"/>
    <col min="2" max="2" width="8.85546875" customWidth="1"/>
    <col min="3" max="3" width="25.28515625" customWidth="1"/>
    <col min="4" max="4" width="6.28515625" customWidth="1"/>
    <col min="5" max="5" width="10.28515625" customWidth="1"/>
    <col min="6" max="6" width="12.28515625" customWidth="1"/>
    <col min="7" max="8" width="13.7109375" customWidth="1"/>
    <col min="9" max="9" width="8.85546875" customWidth="1"/>
    <col min="10" max="10" width="13.42578125" customWidth="1"/>
  </cols>
  <sheetData>
    <row r="1" spans="1:16" x14ac:dyDescent="0.25">
      <c r="A1" s="17" t="s">
        <v>45</v>
      </c>
      <c r="B1" s="22"/>
      <c r="C1" s="22"/>
    </row>
    <row r="3" spans="1:16" x14ac:dyDescent="0.25">
      <c r="C3" s="13"/>
      <c r="D3" s="13"/>
      <c r="E3" s="13"/>
      <c r="F3" s="15" t="s">
        <v>43</v>
      </c>
      <c r="G3" s="13"/>
      <c r="H3" s="13"/>
      <c r="I3" s="13"/>
      <c r="J3" s="13"/>
    </row>
    <row r="4" spans="1:16" ht="30" x14ac:dyDescent="0.25">
      <c r="C4" s="13"/>
      <c r="D4" s="13"/>
      <c r="E4" s="13"/>
      <c r="F4" s="13" t="s">
        <v>49</v>
      </c>
      <c r="G4" s="14">
        <v>0.95</v>
      </c>
      <c r="H4" s="14">
        <v>0.05</v>
      </c>
      <c r="I4" s="13"/>
    </row>
    <row r="5" spans="1:16" s="23" customFormat="1" ht="45" x14ac:dyDescent="0.25">
      <c r="C5" s="16" t="s">
        <v>48</v>
      </c>
      <c r="D5" s="16"/>
      <c r="E5" s="16" t="s">
        <v>42</v>
      </c>
      <c r="F5" s="40">
        <v>320000</v>
      </c>
      <c r="G5" s="25">
        <f>F5*G4</f>
        <v>304000</v>
      </c>
      <c r="H5" s="25">
        <f>F5*H4</f>
        <v>16000</v>
      </c>
      <c r="I5" s="16"/>
      <c r="J5" s="24" t="s">
        <v>44</v>
      </c>
    </row>
    <row r="6" spans="1:16" ht="15.75" thickBot="1" x14ac:dyDescent="0.3">
      <c r="F6" s="18"/>
      <c r="G6" s="21" t="s">
        <v>46</v>
      </c>
      <c r="H6" s="21" t="s">
        <v>46</v>
      </c>
      <c r="I6" s="20"/>
      <c r="J6" s="20" t="s">
        <v>46</v>
      </c>
      <c r="M6" s="33"/>
    </row>
    <row r="7" spans="1:16" x14ac:dyDescent="0.25">
      <c r="A7" s="6" t="s">
        <v>0</v>
      </c>
      <c r="B7" s="7">
        <v>3110</v>
      </c>
      <c r="C7" s="30"/>
      <c r="F7" s="18"/>
      <c r="G7" s="18"/>
      <c r="H7" s="18"/>
      <c r="M7" s="31"/>
    </row>
    <row r="8" spans="1:16" x14ac:dyDescent="0.25">
      <c r="A8" s="1" t="s">
        <v>1</v>
      </c>
      <c r="B8" s="2">
        <v>3111</v>
      </c>
      <c r="C8" s="31">
        <v>4212.9169647045028</v>
      </c>
      <c r="D8" s="28"/>
      <c r="E8" s="28">
        <v>1581.7390318015318</v>
      </c>
      <c r="F8" s="18"/>
      <c r="G8" s="18">
        <f>$G$5*C8/$C$53</f>
        <v>12324.200209086455</v>
      </c>
      <c r="H8" s="18">
        <f>$H$5*E8/$E$53</f>
        <v>495.91522634050602</v>
      </c>
      <c r="J8" s="18">
        <f>G8+H8</f>
        <v>12820.115435426962</v>
      </c>
      <c r="M8" s="31"/>
      <c r="P8" s="28"/>
    </row>
    <row r="9" spans="1:16" x14ac:dyDescent="0.25">
      <c r="A9" s="8" t="s">
        <v>2</v>
      </c>
      <c r="B9" s="3">
        <v>3112</v>
      </c>
      <c r="C9" s="31">
        <v>6835.9622086957452</v>
      </c>
      <c r="D9" s="28"/>
      <c r="E9" s="28">
        <v>2773.738095238095</v>
      </c>
      <c r="F9" s="18"/>
      <c r="G9" s="18">
        <f>$G$5*C9/$C$53</f>
        <v>19997.490476915777</v>
      </c>
      <c r="H9" s="18">
        <f>$H$5*E9/$E$53</f>
        <v>869.63710678784048</v>
      </c>
      <c r="J9" s="18">
        <f t="shared" ref="J9:J10" si="0">G9+H9</f>
        <v>20867.127583703616</v>
      </c>
      <c r="L9" s="22"/>
      <c r="M9" s="31"/>
      <c r="P9" s="28"/>
    </row>
    <row r="10" spans="1:16" ht="15.75" thickBot="1" x14ac:dyDescent="0.3">
      <c r="A10" s="4" t="s">
        <v>3</v>
      </c>
      <c r="B10" s="5">
        <v>3113</v>
      </c>
      <c r="C10" s="31">
        <v>6370.9643054732187</v>
      </c>
      <c r="D10" s="28"/>
      <c r="E10" s="28">
        <v>3236.7948717948716</v>
      </c>
      <c r="F10" s="18"/>
      <c r="G10" s="18">
        <f>$G$5*C10/$C$53</f>
        <v>18637.215089546073</v>
      </c>
      <c r="H10" s="18">
        <f>$H$5*E10/$E$53</f>
        <v>1014.8171279782592</v>
      </c>
      <c r="J10" s="18">
        <f t="shared" si="0"/>
        <v>19652.032217524331</v>
      </c>
      <c r="M10" s="31"/>
      <c r="P10" s="28"/>
    </row>
    <row r="11" spans="1:16" x14ac:dyDescent="0.25">
      <c r="A11" s="6" t="s">
        <v>4</v>
      </c>
      <c r="B11" s="7">
        <v>3120</v>
      </c>
      <c r="C11" s="32"/>
      <c r="D11" s="28"/>
      <c r="E11" s="28"/>
      <c r="F11" s="18"/>
      <c r="G11" s="18"/>
      <c r="H11" s="18"/>
      <c r="M11" s="31"/>
      <c r="P11" s="28"/>
    </row>
    <row r="12" spans="1:16" x14ac:dyDescent="0.25">
      <c r="A12" s="1" t="s">
        <v>5</v>
      </c>
      <c r="B12" s="2">
        <v>3122</v>
      </c>
      <c r="C12" s="28">
        <v>2429.083713677986</v>
      </c>
      <c r="D12" s="28"/>
      <c r="E12" s="28">
        <v>819.67152131282558</v>
      </c>
      <c r="F12" s="18"/>
      <c r="G12" s="18">
        <f>$G$5*C12/$C$53</f>
        <v>7105.8875033152972</v>
      </c>
      <c r="H12" s="18">
        <f>$H$5*E12/$E$53</f>
        <v>256.98777095596182</v>
      </c>
      <c r="J12" s="18">
        <f t="shared" ref="J12:J15" si="1">G12+H12</f>
        <v>7362.8752742712586</v>
      </c>
      <c r="M12" s="31"/>
      <c r="P12" s="28"/>
    </row>
    <row r="13" spans="1:16" x14ac:dyDescent="0.25">
      <c r="A13" s="1" t="s">
        <v>6</v>
      </c>
      <c r="B13" s="2">
        <v>3123</v>
      </c>
      <c r="C13" s="28">
        <v>9741.5793634358906</v>
      </c>
      <c r="D13" s="28"/>
      <c r="E13" s="28">
        <v>5468.9564817689816</v>
      </c>
      <c r="F13" s="18"/>
      <c r="G13" s="18">
        <f>$G$5*C13/$C$53</f>
        <v>28497.398698697074</v>
      </c>
      <c r="H13" s="18">
        <f>$H$5*E13/$E$53</f>
        <v>1714.6562972615238</v>
      </c>
      <c r="J13" s="18">
        <f t="shared" si="1"/>
        <v>30212.054995958599</v>
      </c>
      <c r="M13" s="31"/>
      <c r="P13" s="28"/>
    </row>
    <row r="14" spans="1:16" x14ac:dyDescent="0.25">
      <c r="A14" s="1" t="s">
        <v>7</v>
      </c>
      <c r="B14" s="2">
        <v>3125</v>
      </c>
      <c r="C14" s="28">
        <v>4943.7145654296482</v>
      </c>
      <c r="D14" s="28"/>
      <c r="E14" s="28">
        <v>4514.1043172548416</v>
      </c>
      <c r="F14" s="18"/>
      <c r="G14" s="18">
        <f>$G$5*C14/$C$53</f>
        <v>14462.029181058242</v>
      </c>
      <c r="H14" s="18">
        <f>$H$5*E14/$E$53</f>
        <v>1415.285972722319</v>
      </c>
      <c r="J14" s="18">
        <f t="shared" si="1"/>
        <v>15877.315153780561</v>
      </c>
      <c r="L14" s="22"/>
      <c r="M14" s="31"/>
      <c r="P14" s="28"/>
    </row>
    <row r="15" spans="1:16" ht="15.75" thickBot="1" x14ac:dyDescent="0.3">
      <c r="A15" s="4" t="s">
        <v>8</v>
      </c>
      <c r="B15" s="5">
        <v>3127</v>
      </c>
      <c r="C15" s="28">
        <v>0</v>
      </c>
      <c r="D15" s="28"/>
      <c r="E15" s="28">
        <v>0</v>
      </c>
      <c r="F15" s="18"/>
      <c r="G15" s="18">
        <f>$G$5*C15/$C$53</f>
        <v>0</v>
      </c>
      <c r="H15" s="18">
        <f>$H$5*E15/$E$53</f>
        <v>0</v>
      </c>
      <c r="J15" s="18">
        <f t="shared" si="1"/>
        <v>0</v>
      </c>
      <c r="M15" s="31"/>
      <c r="P15" s="28"/>
    </row>
    <row r="16" spans="1:16" x14ac:dyDescent="0.25">
      <c r="A16" s="6" t="s">
        <v>9</v>
      </c>
      <c r="B16" s="7">
        <v>3130</v>
      </c>
      <c r="C16" s="28"/>
      <c r="D16" s="28"/>
      <c r="E16" s="28"/>
      <c r="F16" s="18"/>
      <c r="G16" s="18"/>
      <c r="H16" s="18"/>
      <c r="M16" s="31"/>
      <c r="P16" s="28"/>
    </row>
    <row r="17" spans="1:16" x14ac:dyDescent="0.25">
      <c r="A17" s="1" t="s">
        <v>10</v>
      </c>
      <c r="B17" s="2">
        <v>3131</v>
      </c>
      <c r="C17" s="28">
        <v>3363.9448126980287</v>
      </c>
      <c r="D17" s="28"/>
      <c r="E17" s="28">
        <v>1556.5803307459655</v>
      </c>
      <c r="F17" s="18"/>
      <c r="G17" s="18">
        <f>$G$5*C17/$C$53</f>
        <v>9840.6708965165271</v>
      </c>
      <c r="H17" s="18">
        <f>$H$5*E17/$E$53</f>
        <v>488.02733669653992</v>
      </c>
      <c r="J17" s="18">
        <f t="shared" ref="J17:J21" si="2">G17+H17</f>
        <v>10328.698233213066</v>
      </c>
      <c r="M17" s="31"/>
      <c r="P17" s="28"/>
    </row>
    <row r="18" spans="1:16" x14ac:dyDescent="0.25">
      <c r="A18" s="1" t="s">
        <v>11</v>
      </c>
      <c r="B18" s="3">
        <v>3132</v>
      </c>
      <c r="C18" s="28">
        <v>6246.0923941402925</v>
      </c>
      <c r="D18" s="28"/>
      <c r="E18" s="28">
        <v>3128.8709232757606</v>
      </c>
      <c r="F18" s="18"/>
      <c r="G18" s="18">
        <f>$G$5*C18/$C$53</f>
        <v>18271.922716434648</v>
      </c>
      <c r="H18" s="18">
        <f>$H$5*E18/$E$53</f>
        <v>980.98023814918429</v>
      </c>
      <c r="J18" s="18">
        <f t="shared" si="2"/>
        <v>19252.902954583831</v>
      </c>
      <c r="M18" s="31"/>
      <c r="P18" s="28"/>
    </row>
    <row r="19" spans="1:16" x14ac:dyDescent="0.25">
      <c r="A19" s="1" t="s">
        <v>12</v>
      </c>
      <c r="B19" s="2">
        <v>3133</v>
      </c>
      <c r="C19" s="28">
        <v>4717.5342458598489</v>
      </c>
      <c r="D19" s="28"/>
      <c r="E19" s="28">
        <v>2187.7585309617916</v>
      </c>
      <c r="F19" s="18"/>
      <c r="G19" s="18">
        <f>$G$5*C19/$C$53</f>
        <v>13800.375612975426</v>
      </c>
      <c r="H19" s="18">
        <f>$H$5*E19/$E$53</f>
        <v>685.9176800009717</v>
      </c>
      <c r="J19" s="18">
        <f t="shared" si="2"/>
        <v>14486.293292976397</v>
      </c>
      <c r="M19" s="31"/>
      <c r="P19" s="28"/>
    </row>
    <row r="20" spans="1:16" x14ac:dyDescent="0.25">
      <c r="A20" s="1" t="s">
        <v>13</v>
      </c>
      <c r="B20" s="2">
        <v>3134</v>
      </c>
      <c r="C20" s="28">
        <v>4110.3479523356527</v>
      </c>
      <c r="D20" s="28"/>
      <c r="E20" s="28">
        <v>1721.7870201693731</v>
      </c>
      <c r="F20" s="18"/>
      <c r="G20" s="18">
        <f>$G$5*C20/$C$53</f>
        <v>12024.15132270385</v>
      </c>
      <c r="H20" s="18">
        <f>$H$5*E20/$E$53</f>
        <v>539.82381584459631</v>
      </c>
      <c r="J20" s="18">
        <f t="shared" si="2"/>
        <v>12563.975138548447</v>
      </c>
      <c r="M20" s="31"/>
      <c r="P20" s="28"/>
    </row>
    <row r="21" spans="1:16" ht="15.75" thickBot="1" x14ac:dyDescent="0.3">
      <c r="A21" s="4" t="s">
        <v>14</v>
      </c>
      <c r="B21" s="5">
        <v>3135</v>
      </c>
      <c r="C21" s="28">
        <v>1542.2210093058461</v>
      </c>
      <c r="D21" s="28"/>
      <c r="E21" s="28">
        <v>964.39895806807567</v>
      </c>
      <c r="F21" s="18"/>
      <c r="G21" s="18">
        <f>$G$5*C21/$C$53</f>
        <v>4511.515570940709</v>
      </c>
      <c r="H21" s="18">
        <f>$H$5*E21/$E$53</f>
        <v>302.36348598425906</v>
      </c>
      <c r="J21" s="18">
        <f t="shared" si="2"/>
        <v>4813.8790569249677</v>
      </c>
      <c r="M21" s="31"/>
      <c r="P21" s="28"/>
    </row>
    <row r="22" spans="1:16" x14ac:dyDescent="0.25">
      <c r="A22" s="6" t="s">
        <v>15</v>
      </c>
      <c r="B22" s="7">
        <v>3140</v>
      </c>
      <c r="C22" s="28"/>
      <c r="D22" s="28"/>
      <c r="E22" s="28"/>
      <c r="F22" s="18"/>
      <c r="G22" s="18"/>
      <c r="H22" s="18"/>
      <c r="M22" s="31"/>
      <c r="P22" s="28"/>
    </row>
    <row r="23" spans="1:16" x14ac:dyDescent="0.25">
      <c r="A23" s="1" t="s">
        <v>16</v>
      </c>
      <c r="B23" s="2">
        <v>3141</v>
      </c>
      <c r="C23" s="28">
        <v>3820.6802174735399</v>
      </c>
      <c r="D23" s="28"/>
      <c r="E23" s="28">
        <v>1783.8482270128293</v>
      </c>
      <c r="F23" s="18"/>
      <c r="G23" s="18">
        <f t="shared" ref="G23:G29" si="3">$G$5*C23/$C$53</f>
        <v>11176.77569473354</v>
      </c>
      <c r="H23" s="18">
        <f t="shared" ref="H23:H29" si="4">$H$5*E23/$E$53</f>
        <v>559.281575196772</v>
      </c>
      <c r="J23" s="18">
        <f t="shared" ref="J23:J27" si="5">G23+H23</f>
        <v>11736.057269930312</v>
      </c>
      <c r="M23" s="31"/>
      <c r="P23" s="28"/>
    </row>
    <row r="24" spans="1:16" x14ac:dyDescent="0.25">
      <c r="A24" s="1" t="s">
        <v>17</v>
      </c>
      <c r="B24" s="2">
        <v>3142</v>
      </c>
      <c r="C24" s="28">
        <v>6817.074630854886</v>
      </c>
      <c r="D24" s="28"/>
      <c r="E24" s="28">
        <v>3159.3954405394743</v>
      </c>
      <c r="F24" s="18"/>
      <c r="G24" s="18">
        <f t="shared" si="3"/>
        <v>19942.237954085249</v>
      </c>
      <c r="H24" s="18">
        <f t="shared" si="4"/>
        <v>990.55044700375629</v>
      </c>
      <c r="J24" s="18">
        <f t="shared" si="5"/>
        <v>20932.788401089005</v>
      </c>
      <c r="L24" s="22"/>
      <c r="M24" s="31"/>
      <c r="P24" s="28"/>
    </row>
    <row r="25" spans="1:16" x14ac:dyDescent="0.25">
      <c r="A25" s="1" t="s">
        <v>18</v>
      </c>
      <c r="B25" s="2">
        <v>3143</v>
      </c>
      <c r="C25" s="28">
        <v>5249.141757063835</v>
      </c>
      <c r="D25" s="28"/>
      <c r="E25" s="28">
        <v>2689.5935808694476</v>
      </c>
      <c r="F25" s="18"/>
      <c r="G25" s="18">
        <f t="shared" si="3"/>
        <v>15355.506524792871</v>
      </c>
      <c r="H25" s="18">
        <f t="shared" si="4"/>
        <v>843.25567151345581</v>
      </c>
      <c r="J25" s="18">
        <f t="shared" si="5"/>
        <v>16198.762196306327</v>
      </c>
      <c r="M25" s="31"/>
      <c r="P25" s="28"/>
    </row>
    <row r="26" spans="1:16" x14ac:dyDescent="0.25">
      <c r="A26" s="1" t="s">
        <v>19</v>
      </c>
      <c r="B26" s="2">
        <v>3144</v>
      </c>
      <c r="C26" s="28">
        <v>2315.1435220717085</v>
      </c>
      <c r="D26" s="28"/>
      <c r="E26" s="28">
        <v>1088.8349507714831</v>
      </c>
      <c r="F26" s="18"/>
      <c r="G26" s="18">
        <f t="shared" si="3"/>
        <v>6772.5740900717192</v>
      </c>
      <c r="H26" s="18">
        <f t="shared" si="4"/>
        <v>341.37731964816703</v>
      </c>
      <c r="J26" s="18">
        <f t="shared" si="5"/>
        <v>7113.9514097198862</v>
      </c>
      <c r="M26" s="31"/>
      <c r="P26" s="28"/>
    </row>
    <row r="27" spans="1:16" x14ac:dyDescent="0.25">
      <c r="A27" s="9" t="s">
        <v>20</v>
      </c>
      <c r="B27" s="10">
        <v>3145</v>
      </c>
      <c r="C27" s="28">
        <v>2896.3609177374051</v>
      </c>
      <c r="D27" s="28"/>
      <c r="E27" s="28">
        <v>1117.7802922120695</v>
      </c>
      <c r="F27" s="18"/>
      <c r="G27" s="18">
        <f t="shared" si="3"/>
        <v>8472.8306128561144</v>
      </c>
      <c r="H27" s="18">
        <f t="shared" si="4"/>
        <v>350.45241690720258</v>
      </c>
      <c r="J27" s="18">
        <f t="shared" si="5"/>
        <v>8823.2830297633172</v>
      </c>
      <c r="M27" s="31"/>
      <c r="P27" s="28"/>
    </row>
    <row r="28" spans="1:16" x14ac:dyDescent="0.25">
      <c r="A28" s="34" t="s">
        <v>50</v>
      </c>
      <c r="B28" s="10">
        <v>3147</v>
      </c>
      <c r="C28" s="28">
        <v>2686.3598340711583</v>
      </c>
      <c r="D28" s="28"/>
      <c r="E28" s="28">
        <v>1255.8434306082247</v>
      </c>
      <c r="F28" s="18"/>
      <c r="G28" s="18">
        <f t="shared" si="3"/>
        <v>7858.5067557967868</v>
      </c>
      <c r="H28" s="18">
        <f t="shared" si="4"/>
        <v>393.7387057010173</v>
      </c>
      <c r="J28" s="18">
        <f t="shared" ref="J28:J29" si="6">G28+H28</f>
        <v>8252.2454614978033</v>
      </c>
      <c r="M28" s="31"/>
      <c r="P28" s="28"/>
    </row>
    <row r="29" spans="1:16" ht="15.75" thickBot="1" x14ac:dyDescent="0.3">
      <c r="A29" s="35" t="s">
        <v>51</v>
      </c>
      <c r="B29" s="5">
        <v>3148</v>
      </c>
      <c r="C29" s="28">
        <v>2502.3807479563075</v>
      </c>
      <c r="D29" s="28"/>
      <c r="E29" s="28">
        <v>783.67505086278652</v>
      </c>
      <c r="F29" s="18"/>
      <c r="G29" s="18">
        <f t="shared" si="3"/>
        <v>7320.3060006999631</v>
      </c>
      <c r="H29" s="18">
        <f t="shared" si="4"/>
        <v>245.7019662613917</v>
      </c>
      <c r="J29" s="18">
        <f t="shared" si="6"/>
        <v>7566.0079669613551</v>
      </c>
      <c r="M29" s="31"/>
      <c r="P29" s="28"/>
    </row>
    <row r="30" spans="1:16" x14ac:dyDescent="0.25">
      <c r="A30" s="6" t="s">
        <v>21</v>
      </c>
      <c r="B30" s="7">
        <v>3150</v>
      </c>
      <c r="C30" s="28"/>
      <c r="D30" s="28"/>
      <c r="E30" s="28"/>
      <c r="F30" s="18"/>
      <c r="G30" s="18"/>
      <c r="H30" s="18"/>
      <c r="M30" s="31"/>
      <c r="P30" s="28"/>
    </row>
    <row r="31" spans="1:16" x14ac:dyDescent="0.25">
      <c r="A31" s="1" t="s">
        <v>22</v>
      </c>
      <c r="B31" s="2">
        <v>3151</v>
      </c>
      <c r="C31" s="28">
        <v>1726.9846857398354</v>
      </c>
      <c r="D31" s="28"/>
      <c r="E31" s="28">
        <v>597.0033577533577</v>
      </c>
      <c r="F31" s="18"/>
      <c r="G31" s="18">
        <f t="shared" ref="G31:G51" si="7">$G$5*C31/$C$53</f>
        <v>5052.0115168177408</v>
      </c>
      <c r="H31" s="18">
        <f t="shared" ref="H31:H51" si="8">$H$5*E31/$E$53</f>
        <v>187.17566509634372</v>
      </c>
      <c r="J31" s="18">
        <f t="shared" ref="J31:J49" si="9">G31+H31</f>
        <v>5239.1871819140842</v>
      </c>
      <c r="M31" s="31"/>
      <c r="N31" s="22"/>
      <c r="P31" s="28"/>
    </row>
    <row r="32" spans="1:16" x14ac:dyDescent="0.25">
      <c r="A32" s="1" t="s">
        <v>23</v>
      </c>
      <c r="B32" s="2">
        <v>3152</v>
      </c>
      <c r="C32" s="28">
        <v>1702.9002040991029</v>
      </c>
      <c r="D32" s="28"/>
      <c r="E32" s="28">
        <v>873.31621010568369</v>
      </c>
      <c r="F32" s="18"/>
      <c r="G32" s="18">
        <f t="shared" si="7"/>
        <v>4981.5563010707401</v>
      </c>
      <c r="H32" s="18">
        <f t="shared" si="8"/>
        <v>273.80673884497969</v>
      </c>
      <c r="J32" s="18">
        <f t="shared" si="9"/>
        <v>5255.36303991572</v>
      </c>
      <c r="L32" s="22"/>
      <c r="M32" s="31"/>
      <c r="P32" s="28"/>
    </row>
    <row r="33" spans="1:18" x14ac:dyDescent="0.25">
      <c r="A33" s="1" t="s">
        <v>24</v>
      </c>
      <c r="B33" s="2">
        <v>3153</v>
      </c>
      <c r="C33" s="28">
        <v>1810.8739537259994</v>
      </c>
      <c r="D33" s="28"/>
      <c r="E33" s="28">
        <v>377.53282828282829</v>
      </c>
      <c r="F33" s="18"/>
      <c r="G33" s="18">
        <f t="shared" si="7"/>
        <v>5297.4158631926784</v>
      </c>
      <c r="H33" s="18">
        <f t="shared" si="8"/>
        <v>118.36609846796907</v>
      </c>
      <c r="J33" s="18">
        <f t="shared" si="9"/>
        <v>5415.7819616606475</v>
      </c>
      <c r="M33" s="31"/>
      <c r="P33" s="28"/>
    </row>
    <row r="34" spans="1:18" ht="15.75" thickBot="1" x14ac:dyDescent="0.3">
      <c r="A34" s="9" t="s">
        <v>25</v>
      </c>
      <c r="B34" s="10">
        <v>3154</v>
      </c>
      <c r="C34" s="28">
        <v>1351.1513336716016</v>
      </c>
      <c r="D34" s="28"/>
      <c r="E34" s="28">
        <v>431.14898989898995</v>
      </c>
      <c r="F34" s="18"/>
      <c r="G34" s="18">
        <f t="shared" si="7"/>
        <v>3952.5724547744489</v>
      </c>
      <c r="H34" s="18">
        <f t="shared" si="8"/>
        <v>135.17612236496061</v>
      </c>
      <c r="J34" s="18">
        <f t="shared" si="9"/>
        <v>4087.7485771394095</v>
      </c>
      <c r="M34" s="31"/>
      <c r="P34" s="28"/>
    </row>
    <row r="35" spans="1:18" x14ac:dyDescent="0.25">
      <c r="A35" s="6" t="s">
        <v>26</v>
      </c>
      <c r="B35" s="7">
        <v>3137</v>
      </c>
      <c r="C35" s="28">
        <v>0</v>
      </c>
      <c r="D35" s="28"/>
      <c r="E35" s="28">
        <v>0</v>
      </c>
      <c r="F35" s="18"/>
      <c r="G35" s="18">
        <f t="shared" si="7"/>
        <v>0</v>
      </c>
      <c r="H35" s="18">
        <f t="shared" si="8"/>
        <v>0</v>
      </c>
      <c r="J35" s="18">
        <f t="shared" ref="J35" si="10">G35+H35</f>
        <v>0</v>
      </c>
      <c r="M35" s="31"/>
      <c r="P35" s="28"/>
    </row>
    <row r="36" spans="1:18" x14ac:dyDescent="0.25">
      <c r="A36" s="1" t="s">
        <v>27</v>
      </c>
      <c r="B36" s="2">
        <v>3701</v>
      </c>
      <c r="C36" s="28">
        <v>0</v>
      </c>
      <c r="D36" s="28"/>
      <c r="E36" s="28">
        <v>0</v>
      </c>
      <c r="F36" s="18"/>
      <c r="G36" s="18">
        <f t="shared" si="7"/>
        <v>0</v>
      </c>
      <c r="H36" s="18">
        <f t="shared" si="8"/>
        <v>0</v>
      </c>
      <c r="J36" s="18">
        <f t="shared" si="9"/>
        <v>0</v>
      </c>
      <c r="M36" s="31"/>
      <c r="P36" s="28"/>
    </row>
    <row r="37" spans="1:18" x14ac:dyDescent="0.25">
      <c r="A37" s="1" t="s">
        <v>28</v>
      </c>
      <c r="B37" s="2">
        <v>3702</v>
      </c>
      <c r="C37" s="28">
        <v>4998.8222933710158</v>
      </c>
      <c r="D37" s="28"/>
      <c r="E37" s="28">
        <v>2623.7984811370256</v>
      </c>
      <c r="F37" s="18"/>
      <c r="G37" s="18">
        <f t="shared" si="7"/>
        <v>14623.237834802718</v>
      </c>
      <c r="H37" s="18">
        <f t="shared" si="8"/>
        <v>822.62724222146483</v>
      </c>
      <c r="J37" s="18">
        <f t="shared" si="9"/>
        <v>15445.865077024182</v>
      </c>
      <c r="M37" s="31"/>
      <c r="N37" s="22"/>
      <c r="P37" s="28"/>
      <c r="Q37" s="22"/>
      <c r="R37" s="22"/>
    </row>
    <row r="38" spans="1:18" x14ac:dyDescent="0.25">
      <c r="A38" s="1" t="s">
        <v>29</v>
      </c>
      <c r="B38" s="2">
        <v>3703</v>
      </c>
      <c r="C38" s="28">
        <v>0</v>
      </c>
      <c r="D38" s="28"/>
      <c r="E38" s="28">
        <v>0</v>
      </c>
      <c r="F38" s="18"/>
      <c r="G38" s="18">
        <f t="shared" si="7"/>
        <v>0</v>
      </c>
      <c r="H38" s="18">
        <f t="shared" si="8"/>
        <v>0</v>
      </c>
      <c r="J38" s="18">
        <f t="shared" si="9"/>
        <v>0</v>
      </c>
      <c r="M38" s="31"/>
      <c r="P38" s="28"/>
    </row>
    <row r="39" spans="1:18" x14ac:dyDescent="0.25">
      <c r="A39" s="1" t="s">
        <v>30</v>
      </c>
      <c r="B39" s="2">
        <v>3704</v>
      </c>
      <c r="C39" s="28">
        <v>0</v>
      </c>
      <c r="D39" s="28"/>
      <c r="E39" s="28">
        <v>0</v>
      </c>
      <c r="F39" s="18"/>
      <c r="G39" s="18">
        <f t="shared" si="7"/>
        <v>0</v>
      </c>
      <c r="H39" s="18">
        <f t="shared" si="8"/>
        <v>0</v>
      </c>
      <c r="J39" s="18">
        <f t="shared" si="9"/>
        <v>0</v>
      </c>
      <c r="L39" s="22"/>
      <c r="M39" s="31"/>
      <c r="P39" s="28"/>
    </row>
    <row r="40" spans="1:18" x14ac:dyDescent="0.25">
      <c r="A40" s="9" t="s">
        <v>31</v>
      </c>
      <c r="B40" s="10">
        <v>3705</v>
      </c>
      <c r="C40" s="28">
        <v>4559.897209808465</v>
      </c>
      <c r="D40" s="28"/>
      <c r="E40" s="28">
        <v>2738.5068680889112</v>
      </c>
      <c r="F40" s="18"/>
      <c r="G40" s="18">
        <f t="shared" si="7"/>
        <v>13339.234221170067</v>
      </c>
      <c r="H40" s="18">
        <f t="shared" si="8"/>
        <v>858.59122523932615</v>
      </c>
      <c r="J40" s="18">
        <f t="shared" si="9"/>
        <v>14197.825446409393</v>
      </c>
      <c r="M40" s="31"/>
      <c r="P40" s="28"/>
    </row>
    <row r="41" spans="1:18" ht="15.75" thickBot="1" x14ac:dyDescent="0.3">
      <c r="A41" s="4" t="s">
        <v>32</v>
      </c>
      <c r="B41" s="5">
        <v>3706</v>
      </c>
      <c r="C41" s="28">
        <v>0</v>
      </c>
      <c r="D41" s="28"/>
      <c r="E41" s="28">
        <v>0</v>
      </c>
      <c r="F41" s="18"/>
      <c r="G41" s="18">
        <f t="shared" si="7"/>
        <v>0</v>
      </c>
      <c r="H41" s="18">
        <f t="shared" si="8"/>
        <v>0</v>
      </c>
      <c r="J41" s="18">
        <f t="shared" si="9"/>
        <v>0</v>
      </c>
      <c r="M41" s="31"/>
      <c r="P41" s="28"/>
    </row>
    <row r="42" spans="1:18" x14ac:dyDescent="0.25">
      <c r="A42" s="6" t="s">
        <v>33</v>
      </c>
      <c r="B42" s="7">
        <v>3720</v>
      </c>
      <c r="C42" s="28">
        <v>0</v>
      </c>
      <c r="D42" s="28"/>
      <c r="E42" s="28">
        <v>0</v>
      </c>
      <c r="F42" s="18"/>
      <c r="G42" s="18">
        <f t="shared" si="7"/>
        <v>0</v>
      </c>
      <c r="H42" s="18">
        <f t="shared" si="8"/>
        <v>0</v>
      </c>
      <c r="J42" s="18">
        <f t="shared" si="9"/>
        <v>0</v>
      </c>
      <c r="M42" s="31"/>
      <c r="O42" s="22"/>
      <c r="P42" s="28"/>
    </row>
    <row r="43" spans="1:18" x14ac:dyDescent="0.25">
      <c r="A43" s="1" t="s">
        <v>34</v>
      </c>
      <c r="B43" s="2">
        <v>3721</v>
      </c>
      <c r="C43" s="28">
        <v>0</v>
      </c>
      <c r="D43" s="28"/>
      <c r="E43" s="28">
        <v>0</v>
      </c>
      <c r="F43" s="18"/>
      <c r="G43" s="18">
        <f t="shared" si="7"/>
        <v>0</v>
      </c>
      <c r="H43" s="18">
        <f t="shared" si="8"/>
        <v>0</v>
      </c>
      <c r="J43" s="18">
        <f t="shared" si="9"/>
        <v>0</v>
      </c>
      <c r="M43" s="31"/>
      <c r="P43" s="28"/>
    </row>
    <row r="44" spans="1:18" x14ac:dyDescent="0.25">
      <c r="A44" s="1" t="s">
        <v>35</v>
      </c>
      <c r="B44" s="2">
        <v>3722</v>
      </c>
      <c r="C44" s="28">
        <v>0</v>
      </c>
      <c r="D44" s="28"/>
      <c r="E44" s="28">
        <v>0</v>
      </c>
      <c r="F44" s="18"/>
      <c r="G44" s="18">
        <f t="shared" si="7"/>
        <v>0</v>
      </c>
      <c r="H44" s="18">
        <f t="shared" si="8"/>
        <v>0</v>
      </c>
      <c r="J44" s="18">
        <f t="shared" si="9"/>
        <v>0</v>
      </c>
      <c r="M44" s="31"/>
      <c r="P44" s="28"/>
    </row>
    <row r="45" spans="1:18" x14ac:dyDescent="0.25">
      <c r="A45" s="1" t="s">
        <v>36</v>
      </c>
      <c r="B45" s="2">
        <v>3723</v>
      </c>
      <c r="C45" s="28">
        <v>0</v>
      </c>
      <c r="D45" s="28"/>
      <c r="E45" s="28">
        <v>0</v>
      </c>
      <c r="F45" s="18"/>
      <c r="G45" s="18">
        <f t="shared" si="7"/>
        <v>0</v>
      </c>
      <c r="H45" s="18">
        <f t="shared" si="8"/>
        <v>0</v>
      </c>
      <c r="J45" s="18">
        <f t="shared" si="9"/>
        <v>0</v>
      </c>
      <c r="M45" s="31"/>
      <c r="P45" s="28"/>
    </row>
    <row r="46" spans="1:18" x14ac:dyDescent="0.25">
      <c r="A46" s="1" t="s">
        <v>37</v>
      </c>
      <c r="B46" s="2">
        <v>3724</v>
      </c>
      <c r="C46" s="28">
        <v>0</v>
      </c>
      <c r="D46" s="28"/>
      <c r="E46" s="28">
        <v>0</v>
      </c>
      <c r="F46" s="18"/>
      <c r="G46" s="18">
        <f t="shared" si="7"/>
        <v>0</v>
      </c>
      <c r="H46" s="18">
        <f t="shared" si="8"/>
        <v>0</v>
      </c>
      <c r="J46" s="18">
        <f t="shared" si="9"/>
        <v>0</v>
      </c>
      <c r="M46" s="31"/>
      <c r="P46" s="28"/>
    </row>
    <row r="47" spans="1:18" x14ac:dyDescent="0.25">
      <c r="A47" s="1" t="s">
        <v>38</v>
      </c>
      <c r="B47" s="2">
        <v>3725</v>
      </c>
      <c r="C47" s="28">
        <v>0</v>
      </c>
      <c r="D47" s="28"/>
      <c r="E47" s="28">
        <v>0</v>
      </c>
      <c r="F47" s="18"/>
      <c r="G47" s="18">
        <f t="shared" si="7"/>
        <v>0</v>
      </c>
      <c r="H47" s="18">
        <f t="shared" si="8"/>
        <v>0</v>
      </c>
      <c r="J47" s="18">
        <f t="shared" si="9"/>
        <v>0</v>
      </c>
      <c r="M47" s="31"/>
      <c r="P47" s="28"/>
    </row>
    <row r="48" spans="1:18" x14ac:dyDescent="0.25">
      <c r="A48" s="1" t="s">
        <v>39</v>
      </c>
      <c r="B48" s="2">
        <v>3726</v>
      </c>
      <c r="C48" s="28">
        <v>0</v>
      </c>
      <c r="D48" s="28"/>
      <c r="E48" s="28">
        <v>0</v>
      </c>
      <c r="F48" s="18"/>
      <c r="G48" s="18">
        <f t="shared" si="7"/>
        <v>0</v>
      </c>
      <c r="H48" s="18">
        <f t="shared" si="8"/>
        <v>0</v>
      </c>
      <c r="J48" s="18">
        <f t="shared" si="9"/>
        <v>0</v>
      </c>
      <c r="M48" s="31"/>
      <c r="P48" s="28"/>
    </row>
    <row r="49" spans="1:16" x14ac:dyDescent="0.25">
      <c r="A49" s="11" t="s">
        <v>40</v>
      </c>
      <c r="B49" s="12">
        <v>3727</v>
      </c>
      <c r="C49" s="28">
        <v>0</v>
      </c>
      <c r="D49" s="28"/>
      <c r="E49" s="28">
        <v>0</v>
      </c>
      <c r="F49" s="18"/>
      <c r="G49" s="18">
        <f t="shared" si="7"/>
        <v>0</v>
      </c>
      <c r="H49" s="18">
        <f t="shared" si="8"/>
        <v>0</v>
      </c>
      <c r="J49" s="18">
        <f t="shared" si="9"/>
        <v>0</v>
      </c>
      <c r="M49" s="31"/>
      <c r="P49" s="28"/>
    </row>
    <row r="50" spans="1:16" ht="15.75" thickBot="1" x14ac:dyDescent="0.3">
      <c r="A50" s="9" t="s">
        <v>41</v>
      </c>
      <c r="B50" s="10">
        <v>3728</v>
      </c>
      <c r="C50" s="28">
        <v>0</v>
      </c>
      <c r="D50" s="28"/>
      <c r="E50" s="28">
        <v>0</v>
      </c>
      <c r="F50" s="18"/>
      <c r="G50" s="18">
        <f t="shared" si="7"/>
        <v>0</v>
      </c>
      <c r="H50" s="18">
        <f t="shared" si="8"/>
        <v>0</v>
      </c>
      <c r="J50" s="18">
        <f t="shared" ref="J50" si="11">G50+H50</f>
        <v>0</v>
      </c>
      <c r="M50" s="31"/>
      <c r="P50" s="28"/>
    </row>
    <row r="51" spans="1:16" ht="15.75" thickBot="1" x14ac:dyDescent="0.3">
      <c r="A51" s="37" t="s">
        <v>52</v>
      </c>
      <c r="B51" s="36"/>
      <c r="C51" s="28">
        <v>6967.5321686864372</v>
      </c>
      <c r="D51" s="28"/>
      <c r="E51" s="28">
        <v>3557.8841567513446</v>
      </c>
      <c r="F51" s="18"/>
      <c r="G51" s="18">
        <f t="shared" si="7"/>
        <v>20382.376896945305</v>
      </c>
      <c r="H51" s="18">
        <f t="shared" si="8"/>
        <v>1115.486746811235</v>
      </c>
      <c r="J51" s="18">
        <f t="shared" ref="J51" si="12">G51+H51</f>
        <v>21497.86364375654</v>
      </c>
      <c r="M51" s="31"/>
      <c r="P51" s="28"/>
    </row>
    <row r="52" spans="1:16" x14ac:dyDescent="0.25">
      <c r="A52" s="38"/>
      <c r="B52" s="39"/>
      <c r="C52" s="28"/>
      <c r="D52" s="28"/>
      <c r="E52" s="28"/>
      <c r="F52" s="18"/>
      <c r="G52" s="18"/>
      <c r="H52" s="18"/>
      <c r="J52" s="18"/>
    </row>
    <row r="53" spans="1:16" x14ac:dyDescent="0.25">
      <c r="A53" s="41" t="s">
        <v>53</v>
      </c>
      <c r="C53" s="26">
        <f>SUM(C7:C51)</f>
        <v>103919.66501208795</v>
      </c>
      <c r="D53" s="27"/>
      <c r="E53" s="26">
        <f>SUM(E7:E51)</f>
        <v>51032.561947286558</v>
      </c>
      <c r="F53" s="26">
        <f>G53+H53</f>
        <v>320000</v>
      </c>
      <c r="G53" s="26">
        <f>SUM(G7:G51)</f>
        <v>304000</v>
      </c>
      <c r="H53" s="26">
        <f>SUM(H7:H51)</f>
        <v>16000</v>
      </c>
      <c r="J53" s="26">
        <f>SUM(J7:J51)</f>
        <v>320000</v>
      </c>
    </row>
    <row r="54" spans="1:16" ht="30" x14ac:dyDescent="0.25">
      <c r="F54" s="19" t="s">
        <v>47</v>
      </c>
      <c r="G54" s="29">
        <f>$G$5/$C$53</f>
        <v>2.9253366046227987</v>
      </c>
      <c r="H54" s="29">
        <f>$H$5/$E$53</f>
        <v>0.31352531382859045</v>
      </c>
    </row>
    <row r="55" spans="1:16" x14ac:dyDescent="0.25">
      <c r="J55" s="18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dle afiliací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Karel</dc:creator>
  <cp:lastModifiedBy>Ing. Lenka Káňová</cp:lastModifiedBy>
  <dcterms:created xsi:type="dcterms:W3CDTF">2019-03-19T22:32:13Z</dcterms:created>
  <dcterms:modified xsi:type="dcterms:W3CDTF">2021-10-13T09:24:35Z</dcterms:modified>
</cp:coreProperties>
</file>